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slal-nas\Ragioneria\Settore BILANCIO\__BILANCIO_PIR\BIL20_PIR\2020 FEC_0 preventivo\3_delibera\"/>
    </mc:Choice>
  </mc:AlternateContent>
  <bookViews>
    <workbookView xWindow="0" yWindow="0" windowWidth="23040" windowHeight="8580" activeTab="2"/>
  </bookViews>
  <sheets>
    <sheet name="riepilogo" sheetId="4" r:id="rId1"/>
    <sheet name="Interventi strutturali" sheetId="1" r:id="rId2"/>
    <sheet name="attrezzature" sheetId="5" r:id="rId3"/>
  </sheets>
  <definedNames>
    <definedName name="_xlnm._FilterDatabase" localSheetId="2" hidden="1">attrezzature!$B$1:$WWA$591</definedName>
    <definedName name="_xlnm._FilterDatabase" localSheetId="1" hidden="1">'Interventi strutturali'!$A$1:$V$212</definedName>
    <definedName name="_xlnm.Print_Area" localSheetId="2">attrezzature!$A$1:$S$502</definedName>
    <definedName name="_xlnm.Print_Area" localSheetId="1">'Interventi strutturali'!$A$1:$L$206</definedName>
    <definedName name="_xlnm.Print_Titles" localSheetId="2">attrezzature!$1:$1</definedName>
    <definedName name="_xlnm.Print_Titles" localSheetId="1">'Interventi strutturali'!$1:$1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4" l="1"/>
  <c r="C31" i="4"/>
  <c r="B23" i="4"/>
  <c r="B32" i="4"/>
  <c r="E204" i="1" l="1"/>
  <c r="H173" i="1"/>
  <c r="I173" i="1"/>
  <c r="H155" i="1"/>
  <c r="I155" i="1"/>
  <c r="H147" i="1"/>
  <c r="I147" i="1"/>
  <c r="H127" i="1"/>
  <c r="I127" i="1"/>
  <c r="H111" i="1"/>
  <c r="I111" i="1"/>
  <c r="H93" i="1"/>
  <c r="I93" i="1"/>
  <c r="I70" i="1"/>
  <c r="I60" i="1"/>
  <c r="H53" i="1"/>
  <c r="I53" i="1"/>
  <c r="H45" i="1"/>
  <c r="I45" i="1"/>
  <c r="H32" i="1"/>
  <c r="I32" i="1"/>
  <c r="H18" i="1"/>
  <c r="I18" i="1"/>
  <c r="H16" i="1"/>
  <c r="I16" i="1"/>
  <c r="H11" i="1"/>
  <c r="I11" i="1"/>
  <c r="H204" i="1"/>
  <c r="I204" i="1"/>
  <c r="I179" i="1" l="1"/>
  <c r="I206" i="1"/>
  <c r="E23" i="4"/>
  <c r="D23" i="4"/>
  <c r="D18" i="4"/>
  <c r="D16" i="4"/>
  <c r="D14" i="4"/>
  <c r="D8" i="4"/>
  <c r="L127" i="1" l="1"/>
  <c r="E26" i="4" s="1"/>
  <c r="K175" i="1"/>
  <c r="D30" i="4" s="1"/>
  <c r="K155" i="1"/>
  <c r="D28" i="4" s="1"/>
  <c r="L147" i="1"/>
  <c r="E27" i="4" s="1"/>
  <c r="K147" i="1"/>
  <c r="D27" i="4" s="1"/>
  <c r="K93" i="1"/>
  <c r="D24" i="4" s="1"/>
  <c r="K70" i="1"/>
  <c r="D19" i="4" s="1"/>
  <c r="K60" i="1"/>
  <c r="K32" i="1"/>
  <c r="D13" i="4" s="1"/>
  <c r="K18" i="1"/>
  <c r="D9" i="4" s="1"/>
  <c r="K16" i="1"/>
  <c r="D7" i="4" s="1"/>
  <c r="K11" i="1"/>
  <c r="D6" i="4" s="1"/>
  <c r="K4" i="1"/>
  <c r="D5" i="4" s="1"/>
  <c r="D10" i="4" l="1"/>
  <c r="C23" i="4"/>
  <c r="K173" i="1"/>
  <c r="D29" i="4" s="1"/>
  <c r="G175" i="1"/>
  <c r="C30" i="4" s="1"/>
  <c r="F175" i="1"/>
  <c r="E175" i="1"/>
  <c r="B30" i="4" s="1"/>
  <c r="E173" i="1"/>
  <c r="B29" i="4" s="1"/>
  <c r="G155" i="1"/>
  <c r="C28" i="4" s="1"/>
  <c r="F155" i="1"/>
  <c r="E155" i="1"/>
  <c r="B28" i="4" s="1"/>
  <c r="G147" i="1"/>
  <c r="C27" i="4" s="1"/>
  <c r="F147" i="1"/>
  <c r="E147" i="1"/>
  <c r="B27" i="4" s="1"/>
  <c r="K127" i="1"/>
  <c r="D26" i="4" s="1"/>
  <c r="E127" i="1"/>
  <c r="B26" i="4" s="1"/>
  <c r="L111" i="1"/>
  <c r="F111" i="1"/>
  <c r="E111" i="1"/>
  <c r="B25" i="4" s="1"/>
  <c r="G93" i="1"/>
  <c r="C24" i="4" s="1"/>
  <c r="F93" i="1"/>
  <c r="E93" i="1"/>
  <c r="B24" i="4" s="1"/>
  <c r="H70" i="1"/>
  <c r="G70" i="1"/>
  <c r="C19" i="4" s="1"/>
  <c r="F70" i="1"/>
  <c r="E70" i="1"/>
  <c r="B19" i="4" s="1"/>
  <c r="H60" i="1"/>
  <c r="H179" i="1" s="1"/>
  <c r="H206" i="1" s="1"/>
  <c r="G60" i="1"/>
  <c r="C18" i="4" s="1"/>
  <c r="F60" i="1"/>
  <c r="E60" i="1"/>
  <c r="B18" i="4" s="1"/>
  <c r="K53" i="1"/>
  <c r="D17" i="4" s="1"/>
  <c r="G53" i="1"/>
  <c r="C17" i="4" s="1"/>
  <c r="F53" i="1"/>
  <c r="E53" i="1"/>
  <c r="B17" i="4" s="1"/>
  <c r="K45" i="1"/>
  <c r="D15" i="4" s="1"/>
  <c r="E45" i="1"/>
  <c r="B15" i="4" s="1"/>
  <c r="G32" i="1"/>
  <c r="C13" i="4" s="1"/>
  <c r="F32" i="1"/>
  <c r="E32" i="1"/>
  <c r="B13" i="4" s="1"/>
  <c r="E18" i="1"/>
  <c r="B9" i="4" s="1"/>
  <c r="G16" i="1"/>
  <c r="C7" i="4" s="1"/>
  <c r="F16" i="1"/>
  <c r="E16" i="1"/>
  <c r="B7" i="4" s="1"/>
  <c r="G11" i="1"/>
  <c r="C6" i="4" s="1"/>
  <c r="F11" i="1"/>
  <c r="E11" i="1"/>
  <c r="B6" i="4" s="1"/>
  <c r="G4" i="1"/>
  <c r="E4" i="1"/>
  <c r="B20" i="4" l="1"/>
  <c r="B5" i="4"/>
  <c r="B10" i="4" s="1"/>
  <c r="E179" i="1"/>
  <c r="E206" i="1" s="1"/>
  <c r="B33" i="4"/>
  <c r="D20" i="4"/>
  <c r="L179" i="1"/>
  <c r="E25" i="4"/>
  <c r="E33" i="4" s="1"/>
  <c r="C5" i="4"/>
  <c r="F4" i="1" l="1"/>
  <c r="F18" i="1"/>
  <c r="G18" i="1"/>
  <c r="H19" i="1"/>
  <c r="C9" i="4" l="1"/>
  <c r="C10" i="4" s="1"/>
  <c r="F39" i="1"/>
  <c r="G39" i="1" s="1"/>
  <c r="G173" i="1" l="1"/>
  <c r="C29" i="4" s="1"/>
  <c r="G110" i="1"/>
  <c r="K110" i="1" s="1"/>
  <c r="K111" i="1" s="1"/>
  <c r="G99" i="1"/>
  <c r="D25" i="4" l="1"/>
  <c r="D33" i="4" s="1"/>
  <c r="K179" i="1"/>
  <c r="G111" i="1"/>
  <c r="C25" i="4" s="1"/>
  <c r="F201" i="1"/>
  <c r="G201" i="1" s="1"/>
  <c r="F200" i="1"/>
  <c r="G200" i="1" s="1"/>
  <c r="F199" i="1"/>
  <c r="G199" i="1" s="1"/>
  <c r="F198" i="1"/>
  <c r="G198" i="1" s="1"/>
  <c r="F197" i="1"/>
  <c r="G197" i="1" s="1"/>
  <c r="F196" i="1"/>
  <c r="G196" i="1" s="1"/>
  <c r="F195" i="1"/>
  <c r="F194" i="1"/>
  <c r="G194" i="1" s="1"/>
  <c r="E191" i="1"/>
  <c r="F191" i="1" s="1"/>
  <c r="G191" i="1" s="1"/>
  <c r="E192" i="1"/>
  <c r="F192" i="1" s="1"/>
  <c r="E193" i="1"/>
  <c r="F193" i="1" s="1"/>
  <c r="G193" i="1" s="1"/>
  <c r="F190" i="1"/>
  <c r="G190" i="1" s="1"/>
  <c r="F189" i="1"/>
  <c r="G189" i="1" s="1"/>
  <c r="F188" i="1"/>
  <c r="G188" i="1" s="1"/>
  <c r="E187" i="1"/>
  <c r="F187" i="1" s="1"/>
  <c r="G187" i="1" s="1"/>
  <c r="E186" i="1"/>
  <c r="F186" i="1" s="1"/>
  <c r="G186" i="1" s="1"/>
  <c r="E185" i="1"/>
  <c r="F185" i="1" s="1"/>
  <c r="G185" i="1" s="1"/>
  <c r="F184" i="1"/>
  <c r="G184" i="1" s="1"/>
  <c r="F183" i="1"/>
  <c r="G183" i="1" s="1"/>
  <c r="F182" i="1"/>
  <c r="G182" i="1" l="1"/>
  <c r="F204" i="1"/>
  <c r="C35" i="4" s="1"/>
  <c r="G192" i="1"/>
  <c r="G195" i="1"/>
  <c r="F121" i="1"/>
  <c r="G121" i="1" s="1"/>
  <c r="G204" i="1" l="1"/>
  <c r="F112" i="1"/>
  <c r="G112" i="1" l="1"/>
  <c r="C32" i="4"/>
  <c r="F119" i="1"/>
  <c r="G127" i="1" l="1"/>
  <c r="F127" i="1"/>
  <c r="P178" i="1"/>
  <c r="C26" i="4" l="1"/>
  <c r="C33" i="4" s="1"/>
  <c r="G34" i="1"/>
  <c r="F38" i="1"/>
  <c r="G38" i="1" s="1"/>
  <c r="G45" i="1" l="1"/>
  <c r="C15" i="4" s="1"/>
  <c r="C20" i="4" s="1"/>
  <c r="C37" i="4" s="1"/>
  <c r="C40" i="4" s="1"/>
  <c r="F173" i="1"/>
  <c r="F45" i="1"/>
  <c r="F179" i="1" s="1"/>
  <c r="F206" i="1" s="1"/>
  <c r="G179" i="1" l="1"/>
  <c r="G206" i="1" s="1"/>
</calcChain>
</file>

<file path=xl/sharedStrings.xml><?xml version="1.0" encoding="utf-8"?>
<sst xmlns="http://schemas.openxmlformats.org/spreadsheetml/2006/main" count="4487" uniqueCount="875">
  <si>
    <t>interventi su richiesta datore di lavoro delegati</t>
  </si>
  <si>
    <t>strutture/impianti</t>
  </si>
  <si>
    <t xml:space="preserve">Interventi su richiesta datori di lavoro delegati </t>
  </si>
  <si>
    <t xml:space="preserve">Messa in sicurezza ringhiere e balconi (in sostituzione di quelli esistenti disancorati) e altri interventi edilizi. </t>
  </si>
  <si>
    <t>OSPEDALE  ex Mauriziano</t>
  </si>
  <si>
    <t>Valenza</t>
  </si>
  <si>
    <t>interventi edli e impiantistici per riqualificazione e adeguamento magazzino gen.le e p.t. vecchio obitorio per stoccaggio farmaci a liv. Aziendale</t>
  </si>
  <si>
    <t>TORTONA GUM</t>
  </si>
  <si>
    <t>Tortona</t>
  </si>
  <si>
    <t>Intervento di manutenzione straordinaria coperture campanile in condizioni di precarietà Via Sada Tortona (pericolo crollo)</t>
  </si>
  <si>
    <t>VIA SADA TORTONA</t>
  </si>
  <si>
    <t>rifacimento quadri elettrici seminterrato con relative nuove alimentazioni e nuova distribuzione principale</t>
  </si>
  <si>
    <t>Ospedale S.Antonio e Margherita</t>
  </si>
  <si>
    <t>Rifacimento(ultima parte) copertura e sostituzione pluviali P.O.</t>
  </si>
  <si>
    <t>Laboratorio Analisi (2p) : rifacimento impianti elettrici</t>
  </si>
  <si>
    <t>Pronto Soccorso parte non ristrutturata: rifacimento impianti elettrici</t>
  </si>
  <si>
    <t>Incremento di prese dedicate ogni posto letto x collegamento letti elettrici</t>
  </si>
  <si>
    <t>Sostituzione tratti linee idriche acqua sanitaria ammalorate</t>
  </si>
  <si>
    <t>Asfaltatura percorsi e aree interne</t>
  </si>
  <si>
    <t>Adeguamento normativo sicurezza impianti elettrici *(da 4 previsti a 2 ) gruppi continuità per rianimazione I e II blocco operatorio e CED</t>
  </si>
  <si>
    <t xml:space="preserve">Sanificazione e tinteggiatura  reparti vari </t>
  </si>
  <si>
    <t xml:space="preserve">Sistemazione porte blocco operatorio 2° piano </t>
  </si>
  <si>
    <t>Manutenzione e riparazione porte automatiche Sala operatoria di Otorino</t>
  </si>
  <si>
    <t>Impermeabilizzazione copertura centrale termica e consolidamento scala accesso centrale termica</t>
  </si>
  <si>
    <t>Riqualificazione quadri elettrici UTA non più a norma ed in stato di usura reparti Chirurgia, Otorino, Medicina</t>
  </si>
  <si>
    <t>Rifacimento piccola  orditura e copertura in coppi previa posa di lastre tipo "tegolit" con sostituzione di  pluviali e posa di sistema di allontanamento piccioni .</t>
  </si>
  <si>
    <t>Distretto Tortona</t>
  </si>
  <si>
    <t>Sistemazione aree esterne adibite a parcheggio</t>
  </si>
  <si>
    <t>Distretto via XXV Aprile</t>
  </si>
  <si>
    <t>Ovada</t>
  </si>
  <si>
    <t>Parco Villa Gabrieli</t>
  </si>
  <si>
    <t xml:space="preserve">Messa in sicurezza, monitoraggio, controllo della stabilità e successivo rifacimento di parte del muro perimetrale di contenimento, a confine tra la proprietà ASL e la pubblica via Carducci </t>
  </si>
  <si>
    <t>Sostituzione centrale refrigerazione impianto di condizionamento e completamento impianto pronto soccorso</t>
  </si>
  <si>
    <t>Ospedale civile Ovada</t>
  </si>
  <si>
    <t>Sostituzione serramenti camera calda pronto soccorso</t>
  </si>
  <si>
    <t>Antiche mura a confine. Messa in sicurezza dei contrafforti di contenimento</t>
  </si>
  <si>
    <t>RSA di Serravalle Scrivia, via Giani</t>
  </si>
  <si>
    <t>Novi Ligure</t>
  </si>
  <si>
    <t xml:space="preserve">Indagini di verifica stabilità strutturale a seguito presenza fessurazioni interne </t>
  </si>
  <si>
    <t>RSA La Brichetta di Novi</t>
  </si>
  <si>
    <t>Ospedale San Giacomo</t>
  </si>
  <si>
    <t>Ripristino impermeabilizzazioni canali di gronda monoblocco degenze e rifacimento intonaci sottostanti</t>
  </si>
  <si>
    <t xml:space="preserve">Rimozione sottocopertura in amianto e rifacimento della copertura blocco uffici via Raggio (mq 950) </t>
  </si>
  <si>
    <t>Rifacimento impermeabilizzazione interna (in materiale ad uso alimentare) vasche accumulo acqua potabile</t>
  </si>
  <si>
    <t>Tinteggiatura ambienti sanitari</t>
  </si>
  <si>
    <t xml:space="preserve">Ambulatori pediatria piano terra - Modesti interventi edili ed impiantistici di adeguamento </t>
  </si>
  <si>
    <t>Predisposizione per messa a norma impianto elettrico e f.m.  locali magazzino/ex lavanderia/laborat. Elettricisti comprensivo di assistenza muraria</t>
  </si>
  <si>
    <t>OSPEDALE S.SPIRITO</t>
  </si>
  <si>
    <t>Casale Monferrato</t>
  </si>
  <si>
    <t>Consolidamento strutturale del corpo fabbricato di ampliamento reparto Ostetricia/Ginecologia/ex medicina uomini</t>
  </si>
  <si>
    <t>Sanificazione ambienti e tinteggiatura varie (degenza ORL/Otorino, ambulatori ginecologia/pediatria, ingresso dialisi e altre varie)</t>
  </si>
  <si>
    <t>Abbattimento barriere architettoniche per accesso Pediatria e sottotetto (montalettighe)</t>
  </si>
  <si>
    <t xml:space="preserve">Rifacimento linea di scarico acque nere e di filtrazione reparto Dialisi (rischi igienico sanitari) e Messa a norma impianto elettrico e illuminazione dei relativi scantinati </t>
  </si>
  <si>
    <t>Rifacimento tratti di muro di cinta V.le Giolitti e S.da Vecchia Pozzo S.Evasio/ ang. Mortuario</t>
  </si>
  <si>
    <t xml:space="preserve">Messa a norma impianto elettrico e condizionamento sala macchine CED </t>
  </si>
  <si>
    <t>Consolidamento strutturale per fondazioni  Hospice “Mons. Zaccheo” e lavori di completamento per locali seminterrato - parte a carico ASL</t>
  </si>
  <si>
    <t>Hospice Mons. Zaccheo</t>
  </si>
  <si>
    <t>Poliambulatorio Patria</t>
  </si>
  <si>
    <t>Alessandria</t>
  </si>
  <si>
    <t>Adeguamenti impianti elettrici, fonia e dati palazzina sede del Servizio Veterinario</t>
  </si>
  <si>
    <t>EX OSPEDALE PSICHIATRICO S. GIACOMO</t>
  </si>
  <si>
    <t>Adeguamento impianti elettrici, fonia , dati ed illuminazione presso servizio Centro diurno psichiatrico</t>
  </si>
  <si>
    <t>Rifacimento impianto illuminazione locali seminterrati e bonifica degli stessi.</t>
  </si>
  <si>
    <t xml:space="preserve">Realizzazione di controparete  all'interno del servizio di medico competente con tinteggiatura dei locali </t>
  </si>
  <si>
    <t>Adeguamento illuminotecnico degli uffici amministrativi del serv. Multizonale, Controllo di Gestione, Igiene Pubblica, dipartimento di salute mentale.</t>
  </si>
  <si>
    <t>Spostamento e sostituzione dei quadri elettrici posti nei locali seminterrati</t>
  </si>
  <si>
    <t xml:space="preserve">Impianto di condizionamento sala Chessa e sala multimediale </t>
  </si>
  <si>
    <t>Riparazione tetto Sala Chessa e Formazione</t>
  </si>
  <si>
    <t>Realizzazione di nuova sede ambulatori Servizio Medico competente e Tutele</t>
  </si>
  <si>
    <t>Sostituzione quadri elettrici ex Villa Mater e adeguamento impianto illuminazione emergenza</t>
  </si>
  <si>
    <t>Palazzina uffici presso distretto</t>
  </si>
  <si>
    <t>Acqui Terme</t>
  </si>
  <si>
    <t>Distretto via Alessandria</t>
  </si>
  <si>
    <t>Completamento implementazione climatizzazione ambulatori e uffici</t>
  </si>
  <si>
    <t>Interventi di manutenzione straordinaria porzione copertura e facciate</t>
  </si>
  <si>
    <t>R.S.A. Mons. Capra</t>
  </si>
  <si>
    <t>Rifacimento muro perimetrale in pietra, su via De Gasperi</t>
  </si>
  <si>
    <t xml:space="preserve">Ospedale Mons. Giovanni Galliano </t>
  </si>
  <si>
    <t xml:space="preserve">Smantellamento impianti locali depuratore e smantellamento locale pompe acqua pozzi ex lavanderia </t>
  </si>
  <si>
    <t xml:space="preserve">Sostituzione UTA Dialisi </t>
  </si>
  <si>
    <t>Rifacimento impianto di pompaggio dell’acqua potabile</t>
  </si>
  <si>
    <t>Realizzazione impianto raffrescamento locale trasformatori</t>
  </si>
  <si>
    <t xml:space="preserve">Potenziamento centrale frigorifera monoblocco ospedale </t>
  </si>
  <si>
    <t>Lavori edili ed impiantistici per sostituzione celle frigorifere camere mortuarie, compresa fornitura e posa di nuove celle.</t>
  </si>
  <si>
    <t>Casa della Salute c/o ex Ospedale di Castelnuovo Scrivia Realizzazione impianto antincendio e compartimentazione</t>
  </si>
  <si>
    <t>sic/anticendio</t>
  </si>
  <si>
    <t xml:space="preserve">POLIAMBULATORIO CASTELNUOVO SCRIVIA </t>
  </si>
  <si>
    <t>Porte tagliafuoco locali tipo F TAC + montacarichi cucina a tutti i piani, depositi ai piani</t>
  </si>
  <si>
    <t xml:space="preserve">Reparti di degenza: Intercettazione elettrica e imp. ventilazione ai piani </t>
  </si>
  <si>
    <t xml:space="preserve">Impianto EVAC intera struttura </t>
  </si>
  <si>
    <t>Completamento impianto rivelazione al piano rialzato (radiologia, CUP, corridoio chiesa)</t>
  </si>
  <si>
    <t>Porte tagliafuoco e realizzazione nuovi impianti: rivelazione ed allarme, EVAC, illuminazione di sicurezza</t>
  </si>
  <si>
    <t>RSA Serravalle</t>
  </si>
  <si>
    <t>Porte tagliafuoco nei reparti di degenza (depositi e corridoio). PTF locali tipo F: TAC, RMN,</t>
  </si>
  <si>
    <t>Distretto Arquata</t>
  </si>
  <si>
    <t>Interventi di compartimentazione locali prospicenti scala esterna  con serramenti REI; spostamento e integrazione prese idranti interni</t>
  </si>
  <si>
    <t>DISTRETTO SANITARIO VIA PALESTRO</t>
  </si>
  <si>
    <t xml:space="preserve">Adeguamento antincendio: impianto di rilevazione incendi ed Evac, primi interventi di compartimentazione </t>
  </si>
  <si>
    <t xml:space="preserve">CONSULTORIO P.ZZA S.DOMENICO </t>
  </si>
  <si>
    <t>Adeguamento normativo dei  magazzini centrale ai fini antincendio per SCIA 2019 (compartimentazione, rilevazione ed estinzione incendi etc.)</t>
  </si>
  <si>
    <t xml:space="preserve">Installazione e completamento illuminazione di emergenza corridoi piano seminterrato </t>
  </si>
  <si>
    <t xml:space="preserve">Sistemi fissi automatici di rilevazione e segnalazione allarme incendio ed EVAC da installarsi nei corridoi del piano primo (Scia 2019) </t>
  </si>
  <si>
    <t>Fornitura porte REI per compartimentazione locali sporco/pulito e adibiti a  magazzino nei reparti</t>
  </si>
  <si>
    <t>Realizzazione nuova centrale di riserva gas medicinali per adeguamento a normativa (terza fonte) come da UNI EN ISO 7396-1 ENI EN ISO  7396-2</t>
  </si>
  <si>
    <t>Adeguamento antincendio impianto gas medicinali /Scia 2019)</t>
  </si>
  <si>
    <t>Rifacimento e messa a norma impianto elettrico con predisposizione impianto rilevazione incendi locali seminterrati padiglioni bonificati da amianto</t>
  </si>
  <si>
    <t>Impianto rilevazione incendi, EVAC per la messa a norma e sicurezza antincendio dei corridoi del piano seminterrato</t>
  </si>
  <si>
    <t>Ex Villa Mater (Uffici e ASCA): Adeguamento archivi e depositi al piano terra (strutture di separazione, porte tagliafuoco, rivelazione con centralina con combinatore telefonico, illuminazione di sicurezza)</t>
  </si>
  <si>
    <t>Distretto sanitario e Poliambulatorio: Adeguamento depositi al piano interrato (strutture di separazione, porte tagliafuoco, rivelazione con centralina con combinatore telefonico, illuminazione di sicurezza)</t>
  </si>
  <si>
    <t>Ospedale Mons. Giovanni Galliano</t>
  </si>
  <si>
    <t>DGR1/600</t>
  </si>
  <si>
    <t>Struttura del Comune di Valenza</t>
  </si>
  <si>
    <t xml:space="preserve">P.O. di TORTONA "SS. Antonio e Margherita": Piano di riorganizzazione dei punti di erogazione (2° lotto): interventi strutturali ed impiantistici finalizzati alla creazione di un area di Riabilitazione al secondo piano. </t>
  </si>
  <si>
    <t>Piano 2° Anatomia Patologica: Nuovo impianto trattamento aria / raffrescamento</t>
  </si>
  <si>
    <t>Piano 2° SC Cardiologia: Incremento impianto trattamento aria emodinamica</t>
  </si>
  <si>
    <t xml:space="preserve">Progetto per l’incremento dell’attrattiva del Punto Nascite </t>
  </si>
  <si>
    <t>Piano terra, manica retrocorpo. Interventi edili ed impiantistici per ricollocazione attività amministrativa, CSM, NPI, Medicina legale e Serd a seguito trasferimento attività sanitaria ambulatoriale presso l'ospedale</t>
  </si>
  <si>
    <t>Piano seminterrato: lavori edili ed impiantistici presso locale esistente ex deposito, per predisposizione nuovi spogliatoi personale femminile</t>
  </si>
  <si>
    <t>Piano terra ex rianimazione, interventi edili ed impiantistici per realizzazione sala conferenze e annessi servizi</t>
  </si>
  <si>
    <t>Interventi edili ed impiantistici per ricollocazione ambulatori ed uffici a seguito riorganizzazione aziendale, realizzazione spogliatoi personale sanitario.</t>
  </si>
  <si>
    <t>disponibile</t>
  </si>
  <si>
    <t>importo caricato NFS budget anno</t>
  </si>
  <si>
    <t>proposte Del/det.</t>
  </si>
  <si>
    <t>note</t>
  </si>
  <si>
    <t>anno 2022</t>
  </si>
  <si>
    <t>anno 2021</t>
  </si>
  <si>
    <t>atto di riferimento</t>
  </si>
  <si>
    <t>di cui finanziamento specifico</t>
  </si>
  <si>
    <t>di cui contributo c_esercizio</t>
  </si>
  <si>
    <t>anno 2020</t>
  </si>
  <si>
    <t>Importi lordi (Iva ed oneri compresi)</t>
  </si>
  <si>
    <t>Titolo</t>
  </si>
  <si>
    <t>tipologia intervento</t>
  </si>
  <si>
    <t>Struttura</t>
  </si>
  <si>
    <t>Sede</t>
  </si>
  <si>
    <t xml:space="preserve"> </t>
  </si>
  <si>
    <t>Anno 2020</t>
  </si>
  <si>
    <t xml:space="preserve">Piano seminterrato - ORL/Chirurgia - Adeguamento normativo impianti d'allarme antincendio </t>
  </si>
  <si>
    <t xml:space="preserve">Consolidamento strutturale corridoio lato cucina  </t>
  </si>
  <si>
    <t xml:space="preserve">Lavori di ricollocazione Oncologia </t>
  </si>
  <si>
    <t>Murisengo CASCINA ABELE</t>
  </si>
  <si>
    <t xml:space="preserve">Consolidamento muro sostegno Cascina Abele </t>
  </si>
  <si>
    <t xml:space="preserve">Adeguamento degli spazi del Pronto Soccorso ai fini della nuova normativa </t>
  </si>
  <si>
    <t>Adeguamento normativo e strutturale ambulatori Traumatologia parte</t>
  </si>
  <si>
    <t>Realizzazione Casa della Salute FINANZIAMENTO TRAMITE PARTENARIATO PUBBLICO PRIVATO PPP</t>
  </si>
  <si>
    <t>importo quadro economico circa 300.000,00 progetto esecutivo ing. Scalzi anziché i 200.000,00 previsti</t>
  </si>
  <si>
    <t>€ 80000 anziche 100000 come indicato in precedente scheda antincendio</t>
  </si>
  <si>
    <t>da € 90.000 a 50000</t>
  </si>
  <si>
    <t>aumentato importo da 7000 a 27000</t>
  </si>
  <si>
    <t>diminuito importo da 350000 a 100000</t>
  </si>
  <si>
    <t>aumentato importo da 18000 a 30000</t>
  </si>
  <si>
    <t xml:space="preserve">interventi migliorativi  su impianti elevatori </t>
  </si>
  <si>
    <t>nuova voce</t>
  </si>
  <si>
    <t xml:space="preserve">Porta scorrevole Terapia del dolore </t>
  </si>
  <si>
    <t>DGR 2-3900 08/09/2016</t>
  </si>
  <si>
    <t>diminuito importo da 37000 a 10000</t>
  </si>
  <si>
    <t xml:space="preserve">Fornitura MATERIALE ELETTRICO </t>
  </si>
  <si>
    <t xml:space="preserve">Casale </t>
  </si>
  <si>
    <t>Casale / Valenza</t>
  </si>
  <si>
    <t>Alessandria / Tortona</t>
  </si>
  <si>
    <t xml:space="preserve">Novi </t>
  </si>
  <si>
    <t>Novi / Acqui / Ovada</t>
  </si>
  <si>
    <t xml:space="preserve">Attrezzature ANTINCENDIO e PORTE TAGLIAFUOCO </t>
  </si>
  <si>
    <t>DT a contrarre Prop. 1272/2019 STIMA SULLA BASE DEL 2019</t>
  </si>
  <si>
    <t xml:space="preserve">Interventi straordinari GAS MEDICALI </t>
  </si>
  <si>
    <t xml:space="preserve">Proroga per 10 mesi </t>
  </si>
  <si>
    <t xml:space="preserve">Interventi straordinari IMPIANTI ELEVATORI </t>
  </si>
  <si>
    <t>Manutenzione straordinaria EDILE CASALE /VALENZA</t>
  </si>
  <si>
    <t>Manutenzione straordinaria EDILE ALESSANDRIA TORTONA</t>
  </si>
  <si>
    <t>Interventi straordinari EDILE NOVI</t>
  </si>
  <si>
    <t>Acqui / Ovada</t>
  </si>
  <si>
    <t xml:space="preserve">Interventi straordinari EDILE ACQUI OVADA </t>
  </si>
  <si>
    <t xml:space="preserve">GESTIONE CALORE Interventi straordinari </t>
  </si>
  <si>
    <t>GESTIONE CALORE Nuova centrale frigorifera</t>
  </si>
  <si>
    <t>GESTIONE CALORE Nuova centrale termica EX MAURIZIANO</t>
  </si>
  <si>
    <t>GESTIONE CALORE Riqualificazione tecnologica</t>
  </si>
  <si>
    <t>DGR 31-8859/2019</t>
  </si>
  <si>
    <t xml:space="preserve">Riparazione tetto mensa + facciata+serramenti      </t>
  </si>
  <si>
    <t>Serramenti e infissi: manutenzione straordinaria e nuove realizzazioni per Epidemiologia e Veterinari + pavimentazione veterinari</t>
  </si>
  <si>
    <t>suddiviso gum da altri depositi reparto come da scheda sicurezza antincendio</t>
  </si>
  <si>
    <t xml:space="preserve">Lavori di adeguamento normativo impianto di segnalazione allarme d'incendio, impianto elettrico e opere edili connesse della palazzina Sert di V.le Giolitti Casale M.to </t>
  </si>
  <si>
    <t>P.O. di Acqui Terme - Revisione logistica reparti e servizi (intereventi edili ed impiantistici)</t>
  </si>
  <si>
    <t>delib. DG ff n°569 del 21.08.2019</t>
  </si>
  <si>
    <t>riproposto 2020 - spazi destinati a spogliatoio personale insufficienti e inadeguati</t>
  </si>
  <si>
    <t>det. 1151 del 14.11.19</t>
  </si>
  <si>
    <t xml:space="preserve">Interventi edili ed impiantistici per trasferimento del SERD in locali idonei </t>
  </si>
  <si>
    <t>nota SPP del 2015 e nota Bartoletti prot. 93335 del 12.09.2018</t>
  </si>
  <si>
    <t>Piano terra - Nuova sala attesa CUP</t>
  </si>
  <si>
    <t>Piano 5° parte: Ristrutturazione ed adeguamento normativo locali a disposizione da destinare a degenze/ambulatori e nuovo impianto raffrescamento intero piano</t>
  </si>
  <si>
    <t>intervento riproposto 2020</t>
  </si>
  <si>
    <t>impianto obsoleto e insufficiente - riproposto anno 2020</t>
  </si>
  <si>
    <t>Parte piano terzo - Opere edili ed impiantistiche per trasferimento ed adeguamento servizio trasfusionale (da piano 2° a locali ex studi medici RRF)</t>
  </si>
  <si>
    <t>nuova voce 2020 - accreditamento del servizio e intervento propedeutico alla voce sotto</t>
  </si>
  <si>
    <t xml:space="preserve">Parte piani rialzato e 2° - Opere edili ed impiantistiche per completamento trasferimento attività sanitaria da poliambulatorio di via XXV Aprile </t>
  </si>
  <si>
    <t>intervento necessario ai fini della dismisisone dei piani 1° e 2° del distretto - riproposto anno 2020</t>
  </si>
  <si>
    <t>intervento necessario ai fini della dismisisone dei piani 1° e 2° del distretto - segue interventi di cui sopra - riproposto anno 2020</t>
  </si>
  <si>
    <t>Adeguamento depositi al piano interrato (strutture di separazione, porte tagliafuoco, rivelazione, illuminazione di sicurezza) - 1° lotto</t>
  </si>
  <si>
    <t>det. 1057 del 23.10.19</t>
  </si>
  <si>
    <t>Impianto di rilevazione ai piani interrato, terra, 2° e 5° e capannone (n°250 sensori circa più centraline, cavi, targhe, ecc..) - 1° lotto</t>
  </si>
  <si>
    <t>Porte tagliafuoco locali tipo F TAC (filtro) e alcuni depositi di piano - 1° lotto</t>
  </si>
  <si>
    <t>Reparti di degenza: Intercettazione elettrica e imp. ventilazione ai piani - 1° lotto</t>
  </si>
  <si>
    <t>Impianto EVAC a tutti i piani esclusi terra e 1° - lotto a (piani 2°, 3°, 4°, 6°)</t>
  </si>
  <si>
    <t>intervento necessario DM 19.03.2015 - riproposto 2020</t>
  </si>
  <si>
    <t>Impianto EVAC a tutti i piani esclusi terra e 1° - lotto b (piani seminterrato e 5°)</t>
  </si>
  <si>
    <t>prop. Delib 630 / 2019</t>
  </si>
  <si>
    <t>Distretto sanitario, Poliambulatorio e Palazzina uffici: Adeguamento antincendio 2° lotto</t>
  </si>
  <si>
    <t>nuova voce 2020 - intervento necessario DM 19.03.2015</t>
  </si>
  <si>
    <t>Porte tagliafuoco, impianto rivelazione - 1° lotto</t>
  </si>
  <si>
    <t>det. 1197 del 20.11.19</t>
  </si>
  <si>
    <t>Completamento impianto rivelazione incendi ed EVAC aree sanitarie - 1° lotto</t>
  </si>
  <si>
    <t>det. 881 del 19.9.19</t>
  </si>
  <si>
    <t>Completamento impianto rivelazione incendi aree amministrative (uffici) - 1° lotto</t>
  </si>
  <si>
    <t>Completamento impianto rivelazione incendi ed EVAC (2° lotto)</t>
  </si>
  <si>
    <t>Struttuta chiusa - L'intervento potrebbe essere inserito nel bando per la nuova gestione</t>
  </si>
  <si>
    <t xml:space="preserve">Adeguamento depositi al piano seminterrato (strutture di separazione, porte tagliafuoco, rivelazione, illuminazione di sicurezza) - </t>
  </si>
  <si>
    <t>delib. 163 del 15.03.2019 /
DD Piemonte 210 del 21.3.19 /
delib. 611 del 16.9.2019</t>
  </si>
  <si>
    <t>Completamento adeguamento antincendio (ascensore e zona filtro)</t>
  </si>
  <si>
    <t>nuova voce 2020 - Intervendo necessario DM 19.03.2015</t>
  </si>
  <si>
    <t>Rifacimento parte copertura monoblocco lato sud ovest e vano scala nord est</t>
  </si>
  <si>
    <t>intervento indispensabile - nuova voce a seguito infiltrazioni alluvione 23 novembre 2019</t>
  </si>
  <si>
    <t>Rotonda piani terra e 1° : interventi strutturali con malte anticorrosive, ripristino sagome perimetro; asportazione e rifacimento di intonaco a rischio distacco magazzino dialisi pt e sbarco p1°; prove di carico alla copertura</t>
  </si>
  <si>
    <t>URGENTE - nuova voce a seguito rottura vetrino e sopralluogo ing. Rota dic. 2019</t>
  </si>
  <si>
    <t>intervento indispensabile - apparecchiature obsolete inadeguate -  riproposto anno 2020</t>
  </si>
  <si>
    <t xml:space="preserve">riproposto anno 2020 - Le elevate temperature del periodo estivo portano le macchine a lavorare alla massima potenza sotto stress </t>
  </si>
  <si>
    <t xml:space="preserve">Adeguamento cabina elettrica ENEL CEI 016 + rifasamento (risparmio energetico)  </t>
  </si>
  <si>
    <t>adeguamento normativo e risparmio energetico - riproposto 2020</t>
  </si>
  <si>
    <t>Tinteggiatura ambienti sanitari e fornitura e posa di corrimano e battibarella nei corridoi degenze</t>
  </si>
  <si>
    <t>richieste vari reparti 2° lotto 2020</t>
  </si>
  <si>
    <t>Interventi di manutenzione straordinaria impianti elevatori per ripristino funzionalità</t>
  </si>
  <si>
    <t>impianti vecchi - nuova voce 2020</t>
  </si>
  <si>
    <t xml:space="preserve">Sigillatura raccordi muro/marciapiede, ripristino cordoli, rifacimento sottofondi marciapiedi e ripassatura pavimentazione esterna zona ampliamento </t>
  </si>
  <si>
    <t>nuova voce a seguito segnalazioni presenza insetti (formiche) estate 2019</t>
  </si>
  <si>
    <t>Fornitura  e posa di zanzariere alle finestre di bagni e depositi delle degenze ai  piani 3°, 4° e 6° (n°120 finestre circa)</t>
  </si>
  <si>
    <t>nuova voce a seguito segnalazione presenza insetti (imenotteri) estate 2019 - richieste da reparto avvallate da DSPO</t>
  </si>
  <si>
    <t>Intervento necessario - riproposto anno 2020</t>
  </si>
  <si>
    <t>Ripristino pavimenti in pvc ammalorati reparti diversi - 2° lotto</t>
  </si>
  <si>
    <t>2° lotto 2020</t>
  </si>
  <si>
    <t xml:space="preserve">riproposto anno 2020 - Prot. ASL AL 49276 del 10.05.2018 </t>
  </si>
  <si>
    <t>Ripristino impianto televisivo nei reparti di degenza (distribuzione, antenna, ecc.)</t>
  </si>
  <si>
    <t>nuova voce - nelle camere di degenza non è più possibile vedere la tv</t>
  </si>
  <si>
    <t>Completamento sistemazione aree esterne, modifica viabilità interna e nuovo accesso - Delimitazione aree destinate a parcheggio utenti e dipendenti, rifacimento segnaletica orizzontale e verticale, isola ecologica. (2° lotto)</t>
  </si>
  <si>
    <t>det. 1195 del 20.11.19</t>
  </si>
  <si>
    <t>Ripassatura della copertura e rifacimento colmi sopra servizi veterinari, sisp e consultorio</t>
  </si>
  <si>
    <t>ondulina sottocoppo spostata a seguito alluvipone 2019 - soggetto ad infiltrazioni</t>
  </si>
  <si>
    <t>Criticità ambientale - Anni 2018/2019  installati 8 condizionatori - Restano numerosi ambulatori da climatizzare</t>
  </si>
  <si>
    <t>Neuro psichiatria infantile: interventi di risanamento da umidità, adeguamento servizi igienici H, impianto climatizzazione (escluso locali loogopedia per i quali è previsto trasferimento presso PO) - Centro salute mentale n°1 lavandino studio medico</t>
  </si>
  <si>
    <t>riproposto anno 2020 - segnalazione dr Galiano prot. 113720 del 16.11.2017 - esclusi locali logopedia</t>
  </si>
  <si>
    <t>Rifacimento parziale copertura edificio 3 corpo centrale PO Novi.</t>
  </si>
  <si>
    <t>det. 1061 del 24.10.19</t>
  </si>
  <si>
    <t xml:space="preserve">Alluvioni del 13.10.2014 e 21.10.2019 - Quadri elettrici e UPS a servizio del blocco operatorio e dell’area ambulatori-laboratori, fornitura nuovi quadri e trasferimento linee dal piano interrato al piano terra </t>
  </si>
  <si>
    <t>riproposto 2020 - alluvione 2014 e alluvione 21.10.2019</t>
  </si>
  <si>
    <t>Alluvioni del 13.10.2014 e del 21.10.2019 - Regimazione delle acque meteoriche provenienti da terreni e strade circostanti gli edifici facenti parte del presidio ospedaliero - Spostamento collettore acque bianche provenienti da terreno di privati su via Valgelata</t>
  </si>
  <si>
    <t>Acquisto di motopompa (idrovora) carrellata, al fine di fronteggiare tempestivamente eventi alluvionali come quelli del 13.10.2014 e del 21.10.2019</t>
  </si>
  <si>
    <t>acquisto indispensabile a seguito ultima alluvione 21.10.19</t>
  </si>
  <si>
    <t>Intervento necessario ai fini igienici - riproposto anno 2020</t>
  </si>
  <si>
    <t xml:space="preserve">Prescrizioni verifiche biennali ascensori (n°2 montasporco del monoblocco degenze) </t>
  </si>
  <si>
    <t>riproposto 2020</t>
  </si>
  <si>
    <t>Fornitura e posa di zanzariere a tutte le finestre del piano 6° e della mensa al piano terra</t>
  </si>
  <si>
    <t>nuova voce a seguito continue segnalazione presenza insetti estate 2019 - richieste da reparto avvallate da DSPO</t>
  </si>
  <si>
    <t xml:space="preserve">Fornitura e posa di nuovi serramenti esterni ammalorati (n°75 circa), uffici lato via Raggio </t>
  </si>
  <si>
    <t>nuova voce 2020</t>
  </si>
  <si>
    <t>riproposto 2020 - Richiesta d.ssa Torielli 21.1.19</t>
  </si>
  <si>
    <t>Ripristini pavimentazioni stradali danneggiate nella viabilità interna via ospedale strada accesso al DEA</t>
  </si>
  <si>
    <t>Sistemazione aree esterne adibite a parcheggio - Nuova segnaletica orizzontale, percorsi pedonali protetti</t>
  </si>
  <si>
    <t xml:space="preserve">riproposto 2020  - Prot. ASL AL 49276 del 10.05.2018 </t>
  </si>
  <si>
    <t>Rifacimento impermeabilizzazione soletta di copertura del blocco operatorio e camera calda DEA</t>
  </si>
  <si>
    <t>Poliambulatorio di via Papa Giovanni XXIII</t>
  </si>
  <si>
    <t>Ripristino recinzione in ferro deteriorata nei supporti murati e asfaltatura cortile interno - Sostituzione porte scorrevole atrio</t>
  </si>
  <si>
    <t>Verifiche stabilità strutturale in corso a seguito di sopralluogo e richiesta della commissione di vigilanza - riproposto 2020</t>
  </si>
  <si>
    <t xml:space="preserve">Ovada </t>
  </si>
  <si>
    <t>Rifacimento parte di pavimentazione ammallorata DH, sbarco ascensori p3° e reparti diversi e porticato esterno</t>
  </si>
  <si>
    <t>Sistemazione area esterna zona cucina adibita a parcheggio auto aziendali e delimitazione isola ecologica</t>
  </si>
  <si>
    <t xml:space="preserve">riproposto 2020 - Prot. ASL AL 49276 del 10.05.2018 </t>
  </si>
  <si>
    <t>Lavori in corso Ditta LAZZARIN fine lavori febbraio 2020 (50.000,00-36.047,56). L'intero importo era stato inserito nella richiesta alla Regione finanziamento antincendio (1.062.167,58)</t>
  </si>
  <si>
    <t>Rifacimento parziale del muro di cinta (S.da Pozzo S.Evasio - Hospice)</t>
  </si>
  <si>
    <t xml:space="preserve">Rifacimento facciata pericolante verso Via Mazzini e ripassatura copertura </t>
  </si>
  <si>
    <t xml:space="preserve">URGENTE </t>
  </si>
  <si>
    <t>Progetto approvato -</t>
  </si>
  <si>
    <t>Ripristino facciata fatiscente verso parcheggio di via Mazzini e rifacimento porzione di tetto.</t>
  </si>
  <si>
    <t>Rimozione coibentazione in amianto dalle tubazioni con successiva ricoibentazione delle stesse presso i padiglioni "A" "B" e "C"     LOTTO 1</t>
  </si>
  <si>
    <t xml:space="preserve">Ripristino facciata, sostituzione pluviali e rimozione perdite tetto ex Chiesa e sostituzione serramenti (LOTTO 1 : Tetti) </t>
  </si>
  <si>
    <t xml:space="preserve">Progetto esecutivo </t>
  </si>
  <si>
    <t>Interventi urgente</t>
  </si>
  <si>
    <t xml:space="preserve">Rifacimento copertura e realizzazione impianto ascensore presso  ex sede ARPA. LOTTO 1 TETTO , LOTTO 2 ASCENSORE </t>
  </si>
  <si>
    <t>Rifacimento tetto Servizio Farmaceutico e e sostituzione porziome di recinzione verso via Ardigò e realizzazione segnaletica interna LOTTO 1 Tetto e sistemazione parziale piazzale</t>
  </si>
  <si>
    <t xml:space="preserve">Asfaltatura percorsi danneggiati di viabilità esterna 1° LOTTO , 2° LOTTO </t>
  </si>
  <si>
    <t>Adeguamento impianto rilevazione incendi</t>
  </si>
  <si>
    <t>Completamento impianto EVAC +ristrutturazione area ingresso x accesso mezzi VVF</t>
  </si>
  <si>
    <t>Impianti x dispositivi comando manuale arresto ventilatori UTA e interruzione energia elettrica</t>
  </si>
  <si>
    <t>Adeguamento di compatibilità rete distribuzione gas medicali con sistema di compartimentazione antincendio e dispositivi di intercettazione manuale</t>
  </si>
  <si>
    <t>Completamento dell'adeguamento normativo dei magazzini di reparto</t>
  </si>
  <si>
    <t>Compartimentazione tac e risonanza in ottemperanza al Decreto Ministeriale 19/03/2015</t>
  </si>
  <si>
    <t>Adeguamento impianti e compartimentazione antincendio  locali GUM e deposito sotto farmaci</t>
  </si>
  <si>
    <t xml:space="preserve"> Completamento della sostituzione lampade di emergenza </t>
  </si>
  <si>
    <r>
      <rPr>
        <b/>
        <sz val="8"/>
        <rFont val="Arial"/>
        <family val="2"/>
      </rPr>
      <t>progetto esecutivo in gara</t>
    </r>
    <r>
      <rPr>
        <sz val="8"/>
        <rFont val="Arial"/>
        <family val="2"/>
        <charset val="1"/>
      </rPr>
      <t>, le spese di progettazione sono su 2019 19.729,84+9579,44</t>
    </r>
  </si>
  <si>
    <t>Lìappalto scade a gennaio 2020</t>
  </si>
  <si>
    <t>Piano investimenti 2020/2022</t>
  </si>
  <si>
    <t xml:space="preserve">DGR 1-600 </t>
  </si>
  <si>
    <t xml:space="preserve">TOTALE INVESTIMENTI </t>
  </si>
  <si>
    <t>Anno 2021</t>
  </si>
  <si>
    <t>Anno 2022</t>
  </si>
  <si>
    <t>Ambito Acqui Terme</t>
  </si>
  <si>
    <t xml:space="preserve">Ambito Novi Ligure </t>
  </si>
  <si>
    <t>Ambito Ovada</t>
  </si>
  <si>
    <t>Ambito Tortona</t>
  </si>
  <si>
    <t xml:space="preserve">Ambito Casale Monferrato </t>
  </si>
  <si>
    <t xml:space="preserve">SICUREZZA ANTINCENDIO </t>
  </si>
  <si>
    <t xml:space="preserve">Ambito Alessandria </t>
  </si>
  <si>
    <t>Ambito Casale Monferrato</t>
  </si>
  <si>
    <t>Ambito Valenza</t>
  </si>
  <si>
    <t xml:space="preserve">SICUREZZA STRUTTURE E IMPIANTI </t>
  </si>
  <si>
    <t xml:space="preserve">INTERVENTI DATORI DI LAVORO </t>
  </si>
  <si>
    <t>Ambito Alessandria</t>
  </si>
  <si>
    <t>Ambito Novi Ligure</t>
  </si>
  <si>
    <t xml:space="preserve">Ambito Ovada </t>
  </si>
  <si>
    <t xml:space="preserve">Cascina Abele </t>
  </si>
  <si>
    <t xml:space="preserve">CONTRATTUALIZZATI </t>
  </si>
  <si>
    <t xml:space="preserve">€. 97.650,00 + 13.950,00 vincolati ONCO 6AU + €. 27.900,00 sperimentazione DS 6AO </t>
  </si>
  <si>
    <t>€. 648.000,00 utile di esercizio 2017 + €. 40.000,00 VITAS+ €. 13.956,68 piano investimenti 2019 + €. 236.043,20 piano investimenti 2020 = €. 938.000,00</t>
  </si>
  <si>
    <t>Inserito in PPP gestione calore (€. 50.000,00)</t>
  </si>
  <si>
    <t>Inserito in PPP gestione calore (€. 100.000,00)</t>
  </si>
  <si>
    <t>Inserito in PPP gestione calore (€. 60.000,00)</t>
  </si>
  <si>
    <t>Inserito in PPP gestione calore (€. 140.000,00)</t>
  </si>
  <si>
    <t xml:space="preserve">Moncalvo </t>
  </si>
  <si>
    <t xml:space="preserve">Ex Ospedale San Marco </t>
  </si>
  <si>
    <t xml:space="preserve">Restauro strutturale e risanamento dell'Ala Nord e del corpo centrale sul'antica porta urbana </t>
  </si>
  <si>
    <t>Progetto approvato DG 569 del 03.08.2017, Aggiudicazione lavori DT 169 del 05/12/2017 Ditta C.S.G. Costruzioni di Chivasso</t>
  </si>
  <si>
    <t>anticipato a 2020 in caso di disponibilità su alienazioni patrimoniali</t>
  </si>
  <si>
    <t>Interventi contrattualizzati</t>
  </si>
  <si>
    <t>Totale interventi strutturali</t>
  </si>
  <si>
    <r>
      <rPr>
        <b/>
        <i/>
        <sz val="8"/>
        <rFont val="Arial"/>
        <family val="2"/>
        <charset val="1"/>
      </rPr>
      <t xml:space="preserve">nuova voce richiesta da Direzione - </t>
    </r>
    <r>
      <rPr>
        <i/>
        <sz val="8"/>
        <rFont val="Arial"/>
        <family val="2"/>
        <charset val="1"/>
      </rPr>
      <t>proposta di progetto approvata con delib. DG ff n° 569 del 21.08.2019</t>
    </r>
  </si>
  <si>
    <r>
      <rPr>
        <b/>
        <i/>
        <sz val="8"/>
        <rFont val="Arial"/>
        <family val="2"/>
        <charset val="1"/>
      </rPr>
      <t xml:space="preserve">aggiudicazione anno 2019 </t>
    </r>
    <r>
      <rPr>
        <i/>
        <sz val="8"/>
        <rFont val="Arial"/>
        <family val="2"/>
        <charset val="1"/>
      </rPr>
      <t>- lavori anno 2020</t>
    </r>
  </si>
  <si>
    <r>
      <rPr>
        <b/>
        <i/>
        <sz val="8"/>
        <rFont val="Arial"/>
        <family val="2"/>
        <charset val="1"/>
      </rPr>
      <t xml:space="preserve">lavori in corso </t>
    </r>
    <r>
      <rPr>
        <i/>
        <sz val="8"/>
        <rFont val="Arial"/>
        <family val="2"/>
        <charset val="1"/>
      </rPr>
      <t>intervento riproposto anno 2020</t>
    </r>
  </si>
  <si>
    <r>
      <rPr>
        <b/>
        <i/>
        <sz val="8"/>
        <rFont val="Arial"/>
        <family val="2"/>
        <charset val="1"/>
      </rPr>
      <t>intervento indispensabile</t>
    </r>
    <r>
      <rPr>
        <i/>
        <sz val="8"/>
        <rFont val="Arial"/>
        <family val="2"/>
        <charset val="1"/>
      </rPr>
      <t xml:space="preserve"> - spazi esistenti insufficienti - riproposto 2020</t>
    </r>
  </si>
  <si>
    <r>
      <t xml:space="preserve">DM 19.03.2015 - </t>
    </r>
    <r>
      <rPr>
        <b/>
        <i/>
        <sz val="8"/>
        <rFont val="Arial"/>
        <family val="2"/>
        <charset val="1"/>
      </rPr>
      <t>aggiudicato alla ditta Giacobbe Impianti</t>
    </r>
    <r>
      <rPr>
        <i/>
        <sz val="8"/>
        <rFont val="Arial"/>
        <family val="2"/>
        <charset val="1"/>
      </rPr>
      <t xml:space="preserve"> - Lavori anno 2020</t>
    </r>
  </si>
  <si>
    <r>
      <t xml:space="preserve">intervento necessario DM 19.03.2015 - </t>
    </r>
    <r>
      <rPr>
        <b/>
        <i/>
        <sz val="8"/>
        <rFont val="Arial"/>
        <family val="2"/>
        <charset val="1"/>
      </rPr>
      <t>progetto approvato, gara d'appalto in corso</t>
    </r>
    <r>
      <rPr>
        <i/>
        <sz val="8"/>
        <rFont val="Arial"/>
        <family val="2"/>
        <charset val="1"/>
      </rPr>
      <t xml:space="preserve"> - lavori 2020</t>
    </r>
  </si>
  <si>
    <r>
      <t xml:space="preserve">intervento necessario DM 19.03.2015 - </t>
    </r>
    <r>
      <rPr>
        <b/>
        <i/>
        <sz val="8"/>
        <rFont val="Arial"/>
        <family val="2"/>
        <charset val="1"/>
      </rPr>
      <t>aggiudicato a ditta Ballocchi</t>
    </r>
    <r>
      <rPr>
        <i/>
        <sz val="8"/>
        <rFont val="Arial"/>
        <family val="2"/>
        <charset val="1"/>
      </rPr>
      <t xml:space="preserve"> - lavori 2020</t>
    </r>
  </si>
  <si>
    <r>
      <t>intervento necessario DM 19.03.2015 -</t>
    </r>
    <r>
      <rPr>
        <b/>
        <i/>
        <sz val="8"/>
        <rFont val="Arial"/>
        <family val="2"/>
        <charset val="1"/>
      </rPr>
      <t xml:space="preserve"> aggiudicato a ditta Renzi - </t>
    </r>
    <r>
      <rPr>
        <i/>
        <sz val="8"/>
        <rFont val="Arial"/>
        <family val="2"/>
        <charset val="1"/>
      </rPr>
      <t>lavori anno 2020</t>
    </r>
  </si>
  <si>
    <r>
      <t xml:space="preserve">Vendita CROCE VERDE - Intervendo necessario DM 19.03.2015 - </t>
    </r>
    <r>
      <rPr>
        <b/>
        <i/>
        <sz val="8"/>
        <rFont val="Arial"/>
        <family val="2"/>
        <charset val="1"/>
      </rPr>
      <t>progetto approvato, gara d'appalto in corso</t>
    </r>
    <r>
      <rPr>
        <i/>
        <sz val="8"/>
        <rFont val="Arial"/>
        <family val="2"/>
        <charset val="1"/>
      </rPr>
      <t xml:space="preserve"> - Lavori anno 2020</t>
    </r>
  </si>
  <si>
    <r>
      <t xml:space="preserve">Utile di esercizio anno 2016 dedicato a Case della Salute €.1.200.000,00 </t>
    </r>
    <r>
      <rPr>
        <b/>
        <sz val="8"/>
        <rFont val="Arial"/>
        <family val="2"/>
      </rPr>
      <t xml:space="preserve">UT17 </t>
    </r>
  </si>
  <si>
    <r>
      <t xml:space="preserve">progetto approvato - </t>
    </r>
    <r>
      <rPr>
        <b/>
        <i/>
        <sz val="8"/>
        <rFont val="Arial"/>
        <family val="2"/>
        <charset val="1"/>
      </rPr>
      <t>gara d'appalto in corso</t>
    </r>
    <r>
      <rPr>
        <i/>
        <sz val="8"/>
        <rFont val="Arial"/>
        <family val="2"/>
        <charset val="1"/>
      </rPr>
      <t xml:space="preserve"> - lavori anno 2020</t>
    </r>
  </si>
  <si>
    <r>
      <t xml:space="preserve">Segnalazione ditta COGES 21.11.18 a seguito tromba d'aria - </t>
    </r>
    <r>
      <rPr>
        <i/>
        <u/>
        <sz val="8"/>
        <rFont val="Arial"/>
        <family val="2"/>
        <charset val="1"/>
      </rPr>
      <t>COGES è disponibile ad effettuare l'intervento a compensazione su canone affitto</t>
    </r>
  </si>
  <si>
    <r>
      <t xml:space="preserve">riproposto anno 2020 - segnalazione dr Galiano prot. 113720 del 16.11.2017  - </t>
    </r>
    <r>
      <rPr>
        <b/>
        <i/>
        <sz val="8"/>
        <rFont val="Arial"/>
        <family val="2"/>
        <charset val="1"/>
      </rPr>
      <t>(1° lotto aggiudicato</t>
    </r>
    <r>
      <rPr>
        <i/>
        <sz val="8"/>
        <rFont val="Arial"/>
        <family val="2"/>
        <charset val="1"/>
      </rPr>
      <t xml:space="preserve"> , lavori anno 2020)</t>
    </r>
  </si>
  <si>
    <r>
      <rPr>
        <b/>
        <i/>
        <sz val="8"/>
        <rFont val="Arial"/>
        <family val="2"/>
        <charset val="1"/>
      </rPr>
      <t xml:space="preserve">aggiudicazione 2019 ditta Cavelli </t>
    </r>
    <r>
      <rPr>
        <i/>
        <sz val="8"/>
        <rFont val="Arial"/>
        <family val="2"/>
        <charset val="1"/>
      </rPr>
      <t>- lavori anno 2020</t>
    </r>
  </si>
  <si>
    <t>N</t>
  </si>
  <si>
    <t>Laserterapia pulsata NdYAG ad alta intensità e profondità di azione (HILT)</t>
  </si>
  <si>
    <t>Attrezzature</t>
  </si>
  <si>
    <t>RRF</t>
  </si>
  <si>
    <t>Alta</t>
  </si>
  <si>
    <t>S</t>
  </si>
  <si>
    <t>10 sedie per ufficio</t>
  </si>
  <si>
    <t>RADIOLOGIA</t>
  </si>
  <si>
    <t>DIPARTIMENTO STRUTTURALE SERVIZI</t>
  </si>
  <si>
    <t xml:space="preserve">n. 4 carrelli medicazione </t>
  </si>
  <si>
    <t>Poliambulatorio Valenza</t>
  </si>
  <si>
    <t>DISTRETTI</t>
  </si>
  <si>
    <t>Media</t>
  </si>
  <si>
    <t xml:space="preserve">n. 4 sedie ufficio con ruote </t>
  </si>
  <si>
    <t>n. 2 Holter pressori</t>
  </si>
  <si>
    <t xml:space="preserve">n. 2 bilancia pesapersone digitale </t>
  </si>
  <si>
    <t xml:space="preserve">n. 1 riunito odontoiatrico </t>
  </si>
  <si>
    <t>n. 1 OCT (tomografo a coerenza ottica)</t>
  </si>
  <si>
    <t>n. 1 Ecografo + sonde</t>
  </si>
  <si>
    <t xml:space="preserve">n. 1 distruggi documenti </t>
  </si>
  <si>
    <t xml:space="preserve">n. 1 carrozzina </t>
  </si>
  <si>
    <t xml:space="preserve">n. 1 carrello attrezzato emergenza con supporto bombola ossigeno </t>
  </si>
  <si>
    <t xml:space="preserve">n. 7 zaini </t>
  </si>
  <si>
    <t>Cure Domiciliari Valenza</t>
  </si>
  <si>
    <t xml:space="preserve">n. 7 valigette porta oggetti </t>
  </si>
  <si>
    <t xml:space="preserve">n. 7 marsupi </t>
  </si>
  <si>
    <t xml:space="preserve">n. 2 sedie ufficio con ruote </t>
  </si>
  <si>
    <t>C.A.P. (Centro ass. Primaria)</t>
  </si>
  <si>
    <t xml:space="preserve">n. 2 poltrone reclinabili con supporto arti inferiori (infusioni ev, trasfusioni ecc) </t>
  </si>
  <si>
    <t xml:space="preserve">n. 1 lettino articolato elettrico </t>
  </si>
  <si>
    <t xml:space="preserve">n. 1 armadio due ante </t>
  </si>
  <si>
    <t>n. 2 lettini</t>
  </si>
  <si>
    <t>Poliamb. Ovada - Vaccinazioni</t>
  </si>
  <si>
    <t>n. 1 sedia ergonomica</t>
  </si>
  <si>
    <t>n. 1 frigorifero allertato</t>
  </si>
  <si>
    <t>n. 1 cassettiera</t>
  </si>
  <si>
    <t>n. 1 carrello urgenza + porta bombola O2</t>
  </si>
  <si>
    <t>n. __ carrelli</t>
  </si>
  <si>
    <t>n. 2 armadi metallici</t>
  </si>
  <si>
    <t>Poliamb. Ovada - Odonto</t>
  </si>
  <si>
    <t>n. 1 specchio a muro</t>
  </si>
  <si>
    <t>n. 1 sgabello alto per riunito</t>
  </si>
  <si>
    <t>n. 1 servomobile da studio</t>
  </si>
  <si>
    <t>n. 1 scrivania</t>
  </si>
  <si>
    <t>n. 1 riunito odontoiatrico</t>
  </si>
  <si>
    <t>n. 1 porta bombole per O2</t>
  </si>
  <si>
    <t>n. 1 tavole di Hishihara</t>
  </si>
  <si>
    <t>Poliamb. Ovada - Med. Pubblica</t>
  </si>
  <si>
    <t>n. 1 riflessometro</t>
  </si>
  <si>
    <t>n. 1 lettino</t>
  </si>
  <si>
    <t>n. 1 frontifocometro</t>
  </si>
  <si>
    <t>n. 3 scrivanie con cassettiere</t>
  </si>
  <si>
    <t>Poliamb. Ovada - DIPSA</t>
  </si>
  <si>
    <t>n. 1 carrello a due ripiani</t>
  </si>
  <si>
    <t>Poliamb. Ovada - Cure Dom.</t>
  </si>
  <si>
    <t>n. 1 carrello per medicazioni</t>
  </si>
  <si>
    <t>Poliamb. Ovada - Amb. Infermieri</t>
  </si>
  <si>
    <t xml:space="preserve">n.10 Armadi con chiusura per conservazione materiale cartaceo </t>
  </si>
  <si>
    <t>Poliambulatorio Alessandria</t>
  </si>
  <si>
    <t xml:space="preserve">n. 5 Sfigmomanometri elettronici </t>
  </si>
  <si>
    <t>n. 5 Attaccapanni</t>
  </si>
  <si>
    <t>n. 30 Sedie per sala d'attesa</t>
  </si>
  <si>
    <t xml:space="preserve">n. 30 Sedie per paziente e accompagnatore </t>
  </si>
  <si>
    <t xml:space="preserve">n. 3 Riuniti dentistici </t>
  </si>
  <si>
    <t>n. 3 Bilancia pesa persone 150 kg</t>
  </si>
  <si>
    <t>n. 2 Scaffali bassi con ante scorrevoli e piano di lavoro</t>
  </si>
  <si>
    <t>n. 2 Portaombrelli</t>
  </si>
  <si>
    <t>n. 2 Librerie senza ante per modulistica</t>
  </si>
  <si>
    <t>n. 2 Holter Pressori</t>
  </si>
  <si>
    <t xml:space="preserve">n. 15 zaini </t>
  </si>
  <si>
    <t xml:space="preserve">n. 15 valigette porta oggetti </t>
  </si>
  <si>
    <t xml:space="preserve">n. 15 Sedie da ufficio </t>
  </si>
  <si>
    <t xml:space="preserve">n. 15 marsupi </t>
  </si>
  <si>
    <t xml:space="preserve">n. 1 Tavolino porta ferri con ruote per saletta chirurgica </t>
  </si>
  <si>
    <t xml:space="preserve">n. 1 Riunito completo ambulatorio oculistico </t>
  </si>
  <si>
    <t>n.1 Sedia Portantina mod. 6252</t>
  </si>
  <si>
    <t>HOSPICE IL GELSO</t>
  </si>
  <si>
    <t>Hospice</t>
  </si>
  <si>
    <t>n. 4 saturimetri</t>
  </si>
  <si>
    <t>n. 3 contenitori per trasporto materiale biologico</t>
  </si>
  <si>
    <t>n. 3 Apparecchi per rilevazione glicemia</t>
  </si>
  <si>
    <t>n. 1 otoscopio</t>
  </si>
  <si>
    <t>n. 1 apparecchio portatile per analisi ematiche domiciliari</t>
  </si>
  <si>
    <t>n. 2 sedie ergonomiche</t>
  </si>
  <si>
    <t>Distretto Acqui Terme</t>
  </si>
  <si>
    <t>Poliambulatorio Acqui - Odonto</t>
  </si>
  <si>
    <t>n. 2 scrivanie</t>
  </si>
  <si>
    <t>n. 1 sgabello alto per riunito dentistico</t>
  </si>
  <si>
    <t>n. 1 porta bombole per ossigeno</t>
  </si>
  <si>
    <t>n. 1 negativoscopio da tavolo</t>
  </si>
  <si>
    <t>n. 1 lampada polimerizzatrice (per composti senza filo)</t>
  </si>
  <si>
    <t>n. 1 classificatore per cartelle</t>
  </si>
  <si>
    <t>Poliambulatorio Acqui - Ocu</t>
  </si>
  <si>
    <t>n. 1 Autorefrattometro</t>
  </si>
  <si>
    <t>Poliambulatorio Acqui - Dermat.</t>
  </si>
  <si>
    <t>n. 1 lampada o luce di Wood</t>
  </si>
  <si>
    <t>n. 1 dermatoscopio</t>
  </si>
  <si>
    <t>n. 1 carrello (allievo)</t>
  </si>
  <si>
    <t>n. 1 attaccapanni a muro</t>
  </si>
  <si>
    <t>n. 2 carrelli</t>
  </si>
  <si>
    <t>Poliamb. Acqui - Vaccinazioni</t>
  </si>
  <si>
    <t>N/S</t>
  </si>
  <si>
    <t>n. 40 armadietti c/divisorio sporco/pulito</t>
  </si>
  <si>
    <t>Poliamb. Acqui - Spogliatoio</t>
  </si>
  <si>
    <t>Poliamb. Acqui - PUAD</t>
  </si>
  <si>
    <t>n. 2 armadi</t>
  </si>
  <si>
    <t>n. 5 contenitori per trasporto materiale biologico</t>
  </si>
  <si>
    <t>Poliamb. Acqui - Infermieristico</t>
  </si>
  <si>
    <t>n. 2 sgabelli alti con ruote e fermo</t>
  </si>
  <si>
    <t>n. 2 paraventi</t>
  </si>
  <si>
    <t xml:space="preserve">n. 2 armadi </t>
  </si>
  <si>
    <t>n. 1 carrello urgenza+ porta bombola O2</t>
  </si>
  <si>
    <t>n. 1 carrello per medicazione</t>
  </si>
  <si>
    <t>n. 1 barella</t>
  </si>
  <si>
    <t>Poliamb. Acqui - DIPSA</t>
  </si>
  <si>
    <t>n. 4 scrivanie con cassettiere</t>
  </si>
  <si>
    <t>Poliamb. Acqui - Cure Dom.</t>
  </si>
  <si>
    <t>n. 4 Macchine fabbricazione ghiaccio sterile</t>
  </si>
  <si>
    <t>DIPSA</t>
  </si>
  <si>
    <t>ALESSANDRIA</t>
  </si>
  <si>
    <t>Letti elettrici</t>
  </si>
  <si>
    <t>Barelle</t>
  </si>
  <si>
    <t>Automezzi per Cure Domiciliari</t>
  </si>
  <si>
    <t>Attrezzatura digitale diretta per esami rx</t>
  </si>
  <si>
    <t>n. 1 distributore numeri coda</t>
  </si>
  <si>
    <t>Informatica</t>
  </si>
  <si>
    <t>n. frigorifero per alimenti 60 x 60</t>
  </si>
  <si>
    <t>n. 8 scafafli componibili in metallo a 5 ripiani</t>
  </si>
  <si>
    <t xml:space="preserve">n. 6 Armadietti per uso custodia a comparti con chiavi </t>
  </si>
  <si>
    <t>n. 6 appendiabiti a piantana</t>
  </si>
  <si>
    <t xml:space="preserve">n. 5 scrivanie standard con cassettiere </t>
  </si>
  <si>
    <t>n. 5 poltrone per scrivanie</t>
  </si>
  <si>
    <t>n. 4 sgabelli da lavoro</t>
  </si>
  <si>
    <t>n. 4 mobili ufficio 4 ante dimensioni H210 L190 P50</t>
  </si>
  <si>
    <t>n. 4 mobili ante scorrevoli H170 L190 P50 dotate di chiusura chiave</t>
  </si>
  <si>
    <t>n. 3 poltrone donatori sangue</t>
  </si>
  <si>
    <t>n. 2 mobiletti per farmaci</t>
  </si>
  <si>
    <t xml:space="preserve">n. 2 condizionatori </t>
  </si>
  <si>
    <t xml:space="preserve">n. 18 poltrone sala attesa ( file da 3 poltrone cadauna) </t>
  </si>
  <si>
    <t>n. 12 sedie da scrivania</t>
  </si>
  <si>
    <t>n. 1 tavolo per area ristoro donatori rettangolare 120 x 80 con relative sedie</t>
  </si>
  <si>
    <t xml:space="preserve">n. 1 lettino per esecuzione esami ecografici superficie rigida dimensioni 190 x 70 h standard , con schienale regolabile con ruote bloccanti </t>
  </si>
  <si>
    <t>n. 1 distruggi documenti</t>
  </si>
  <si>
    <t>n. 1 centrifuga da banco (capacità 48 provette)</t>
  </si>
  <si>
    <t>n. 1 bancone da lavoro h. 90xL300xP100</t>
  </si>
  <si>
    <t>Microscopio ottico</t>
  </si>
  <si>
    <t>Frigoemoteca capacità min 225 sacche t° esercizio +4 +8</t>
  </si>
  <si>
    <t>Ecografo</t>
  </si>
  <si>
    <t>Congelatore orizzontale -30°/-40° capacità l. 280</t>
  </si>
  <si>
    <t>Bassa</t>
  </si>
  <si>
    <t>Bilancia di precisione pesa sacche</t>
  </si>
  <si>
    <t>Bagno termostato per provette</t>
  </si>
  <si>
    <t>SISTEMA DI RILEVANZA DOSE EROGATA AL PAZIENTE E TRASFERIMENTO DATI AL PACS -RIS</t>
  </si>
  <si>
    <t>PLATE DIGITALE WIRELESS</t>
  </si>
  <si>
    <t>MAMMOGRAFO DIGITALE CON STEREOTASSI E SOFTWARE PER STEREOTASSI E BIOPSIE</t>
  </si>
  <si>
    <t xml:space="preserve">2 ECOGRAFI DI FASCIA ALTA </t>
  </si>
  <si>
    <t xml:space="preserve">10 SEDIE DA UFFICIO </t>
  </si>
  <si>
    <t>n. 4 banconi con piano lavabile e resistente agli acidi e agli alcali</t>
  </si>
  <si>
    <t>LABORATORIO ANALISI</t>
  </si>
  <si>
    <t>n. 3 frigoriferi capacità 250 L con porta in vetro e dotati di termo registratore tachigrafico</t>
  </si>
  <si>
    <t xml:space="preserve">n. 2 Centrifughe 40 posti </t>
  </si>
  <si>
    <t>n. 1 PH metro con sonda</t>
  </si>
  <si>
    <t>n. 1 Microscopio ottico</t>
  </si>
  <si>
    <t xml:space="preserve">n. 1 incubatore per colture microbiologiche </t>
  </si>
  <si>
    <t>n. 1 Congelatore verticale -80° (500 litri)</t>
  </si>
  <si>
    <t>n. 1 armadio di sicurezza certificato per lo stoccaggio di infiammabili e corrosivi</t>
  </si>
  <si>
    <t>n. 1 armadio di sicurezza (congelatore) certificato epr lo stoccaggio di campioni biologici raccolti con catena di custodia</t>
  </si>
  <si>
    <t>n. 2 poltrone donatori sangue</t>
  </si>
  <si>
    <t xml:space="preserve">TELECOMANDATO DIGITALE </t>
  </si>
  <si>
    <t xml:space="preserve">TC 16 SLICE </t>
  </si>
  <si>
    <t xml:space="preserve">MAMMOGRAFO DIGITALE CON STEREOTASSI </t>
  </si>
  <si>
    <t>ECOGRAFO FASCIA MEDIO ALTA</t>
  </si>
  <si>
    <t xml:space="preserve">DIGITALE DIRETTO AD ARCO CON TAVOLO </t>
  </si>
  <si>
    <t xml:space="preserve">APPARECCHIO RX CON TUBO PENSILE </t>
  </si>
  <si>
    <t xml:space="preserve">6 SEDIE PER UFFICIO </t>
  </si>
  <si>
    <t>n. 6 sedie da ufficio</t>
  </si>
  <si>
    <t>n. 2 pipette regolabili da 1000 microlitri e n. 1 da 100 microlitri</t>
  </si>
  <si>
    <t>n. 1 pipetta filler</t>
  </si>
  <si>
    <t>n. 1 frigorifero dalla capacità di circa 150 litri</t>
  </si>
  <si>
    <t>n. 1 centrifuga 40 posti</t>
  </si>
  <si>
    <t>TC 64 slides</t>
  </si>
  <si>
    <t xml:space="preserve">MAMMOGRAFO DIGITALE CON STEREOTASSI E SOFTWARE PER STEREOTASSI E BIOPSIE </t>
  </si>
  <si>
    <t>Intensificatore per sala operatoria Arco a C</t>
  </si>
  <si>
    <t xml:space="preserve">ECOGRAFO DI ALTA FASCIA </t>
  </si>
  <si>
    <t>DIGITALE DIRETTO AD ARCO CON TAVOLO</t>
  </si>
  <si>
    <t>1 distruggi documenti</t>
  </si>
  <si>
    <t>n. 8 sedie da ufficio</t>
  </si>
  <si>
    <t>n. 5 poltrone prelievi</t>
  </si>
  <si>
    <t>n. 3 centrifughe da 40 posti</t>
  </si>
  <si>
    <t>n. 10 etichettatrici</t>
  </si>
  <si>
    <t>n. 1 scanner</t>
  </si>
  <si>
    <t>ANATOMIA PATOLOGICA</t>
  </si>
  <si>
    <t>n. 1 PC con stampante</t>
  </si>
  <si>
    <t>Sistemi archiviazione blocchetti/vetrini (fabbisogno triennale): Nr. 60 Istoteche per vetrini; Nr. 200 Istoteche per blocchetti; Nr. 18 Basi per istoteche; Nr. 18 Coperchi per Istoteche</t>
  </si>
  <si>
    <t>n. 2 poltrone prelievi</t>
  </si>
  <si>
    <t>N. 2 Pinze termostatate</t>
  </si>
  <si>
    <t>N. 2 Microtomi rotativi</t>
  </si>
  <si>
    <t>N. 1 microtomo congelatore</t>
  </si>
  <si>
    <t>N. 1 Microscopio</t>
  </si>
  <si>
    <t>n. 1 coloratore con montavetrini</t>
  </si>
  <si>
    <t>RMN</t>
  </si>
  <si>
    <t>Ortopatomografo con telecranio</t>
  </si>
  <si>
    <t>n. 8 sedute su trave per sala attesa eco e mammografie</t>
  </si>
  <si>
    <t>n. 5 sedie carrellate con braccioli per sala refertazione</t>
  </si>
  <si>
    <t>n. 2 sedute per ecografi</t>
  </si>
  <si>
    <t>n. 2 ecografi alta fascia</t>
  </si>
  <si>
    <t xml:space="preserve">n. 1 telecomandato   </t>
  </si>
  <si>
    <t>n. 1 portatile motorizzato</t>
  </si>
  <si>
    <t>n. 1 mammografo digitale diretto con tomosintesi e software per stereotassi, biopsie e mdc</t>
  </si>
  <si>
    <t>n. 1 carrello servitore in acciaio per sala interventistica</t>
  </si>
  <si>
    <t>n. 1 carrello per emergenze a più cassetti</t>
  </si>
  <si>
    <t>n. 1 arco a C per sala operatoria</t>
  </si>
  <si>
    <t>n. 1 apparecchio digitale diretto multifunzionale per esami scheletrici da supino</t>
  </si>
  <si>
    <t>Frigorifero per farmaci salvavita</t>
  </si>
  <si>
    <t>Detettore digitale diretto cm. 35x43 con connessione wireless compatibile con le consolle in dotazione</t>
  </si>
  <si>
    <t>Aggiornamento CR consolle</t>
  </si>
  <si>
    <t>n. 6 armadi a doppia anta scorrevoli dimensioni standard H 2 mt</t>
  </si>
  <si>
    <t>n. 4 frigoriferi capacità 350 L con porta in vetro e dotati di termo registratore tachigrafico</t>
  </si>
  <si>
    <t>n. 15 Sgabelli da lavoro</t>
  </si>
  <si>
    <t xml:space="preserve">n. 1 congelatore verticale -20° capacità 500 L </t>
  </si>
  <si>
    <t>n. 1 congelatore verticale -20° (500 L)</t>
  </si>
  <si>
    <t xml:space="preserve">Banconi da lavoro </t>
  </si>
  <si>
    <t>Sistemi archiviazione blocchetti/vetrini (fabbisogno triennale): Nr. 50 Istoteche per vetrini; Nr. 200 Istoteche per blocchetti; Nr. 18 Basi per istoteche; Nr. 18 Coperchi per Istoteche</t>
  </si>
  <si>
    <t>n. 1 stufa termostatata</t>
  </si>
  <si>
    <t>n. 1 postazione di taglio comprendente: microtomo rotativo; piastra fredad a pozzetto; bagno termostatato</t>
  </si>
  <si>
    <t>n. 1 pinza termostatata per inclusione</t>
  </si>
  <si>
    <t>n. 1 piastra fredda per inclusione</t>
  </si>
  <si>
    <t>n. 1 microtomo congelatore</t>
  </si>
  <si>
    <t>Congelatore verticale -30°/-40° capacità l. 600</t>
  </si>
  <si>
    <t>Congelatore verticale -30°/-40° capacità l. 180</t>
  </si>
  <si>
    <t>Software aggiornamento con per rilevazione dosi erogate per esame e trasferimento dati RIS- PACS</t>
  </si>
  <si>
    <t>TAC  a 64 slides</t>
  </si>
  <si>
    <t xml:space="preserve">Ortopantomografo con telecranio </t>
  </si>
  <si>
    <t>n. 15 sedie carrellate con braccioli</t>
  </si>
  <si>
    <t>n. 1 Telecomandato e Trocostratigrafo Digitale Diretto multifunzionale</t>
  </si>
  <si>
    <t>n. 1  con Mammografo Digitale diretto con Tomosintesi e software per stereotassi, biopsie e mdc</t>
  </si>
  <si>
    <t>Ecografo di alta fascia</t>
  </si>
  <si>
    <t xml:space="preserve">n. 8 sedie da ufficio </t>
  </si>
  <si>
    <t>n. 1 lavatrice da 10 kg.</t>
  </si>
  <si>
    <t>Voltaggio - SRP2.2</t>
  </si>
  <si>
    <t>DIPARTIMENTO SPDC</t>
  </si>
  <si>
    <t>Reattivi Psicodiagnostici</t>
  </si>
  <si>
    <t>S.S. di Psicologia</t>
  </si>
  <si>
    <t>n. 12 letti degenza</t>
  </si>
  <si>
    <t>SPDC</t>
  </si>
  <si>
    <t>n. 12 comodini</t>
  </si>
  <si>
    <t>n. 1 telo di scorrimento</t>
  </si>
  <si>
    <t>n. 1 sedia c/ruote</t>
  </si>
  <si>
    <t>n. 1 lavastoviglie</t>
  </si>
  <si>
    <t>n. 1 frigorifero</t>
  </si>
  <si>
    <t>n. 1 Elettrocardiografo</t>
  </si>
  <si>
    <t>n. 1 Barella ergonomica</t>
  </si>
  <si>
    <t>n. 2 piantane</t>
  </si>
  <si>
    <t>n. 1 Sedia c/ruote</t>
  </si>
  <si>
    <t>n. 1 poltroncina operativa c/braccioli</t>
  </si>
  <si>
    <t>DIPARTIMENTO PREVENZIONE</t>
  </si>
  <si>
    <t xml:space="preserve">n. 1 Frigorifero portatile per autovetture con attacco idoneo da utilizzare per il trasporto dei campioni di acqua di piscina  </t>
  </si>
  <si>
    <t>n. 1 Carrello porta materiale per Amb. Vaccinazioni</t>
  </si>
  <si>
    <t xml:space="preserve">n. 3 Poltroncine con braccioli e rotelle </t>
  </si>
  <si>
    <t>Dipartimento prevenzione Novi</t>
  </si>
  <si>
    <t>n. 2 Ventilatori a soffitto oppure a stelo (ingresso e corridoio Medicina dei viaggi)</t>
  </si>
  <si>
    <t xml:space="preserve">n. 2 Sedie per ufficio </t>
  </si>
  <si>
    <t>n. 1 Ventilatore per ufficio.</t>
  </si>
  <si>
    <t>n. 1 Termometro per la misurazione delle temperature negli ambienti.</t>
  </si>
  <si>
    <t>n. 1 Scrivania con cassettiera</t>
  </si>
  <si>
    <t>n. 1 Distanziometro</t>
  </si>
  <si>
    <t>n. 1 condizionatore mobile</t>
  </si>
  <si>
    <t>n. 6 secchielli per raccolta urine bovine da 2500 cc. con manico telescopico</t>
  </si>
  <si>
    <t>Vet. B - Igiene prodotti O.A.</t>
  </si>
  <si>
    <t xml:space="preserve">n. 5 termometri a sonda </t>
  </si>
  <si>
    <t>n. 4 Sedie ergonomiche</t>
  </si>
  <si>
    <t>n. 2 termometri per piccoli animali</t>
  </si>
  <si>
    <t>n. 2 termometri per alimenti</t>
  </si>
  <si>
    <t>n. 2 frigoriferi portatili</t>
  </si>
  <si>
    <t>n. 1000 Cucchiai per prelievo Obex ovini</t>
  </si>
  <si>
    <t>n. 1000 cucchiai per prelievo Obex Bovini</t>
  </si>
  <si>
    <t>n. 1 valigia per attività di campionamento</t>
  </si>
  <si>
    <t>n. 1 Scrivania</t>
  </si>
  <si>
    <t>n. 1 Ph-metro</t>
  </si>
  <si>
    <t>n. 1 fonendoscopio</t>
  </si>
  <si>
    <t>n. 2 poltroncine operative c/braccioli</t>
  </si>
  <si>
    <t>Vet. A - Sanità Animale</t>
  </si>
  <si>
    <t xml:space="preserve">n. 10 armadi varia misura </t>
  </si>
  <si>
    <t>Medicina Legale</t>
  </si>
  <si>
    <t>n. 7 sedie ergonomiche con ruote</t>
  </si>
  <si>
    <t>Dipartimento prevenzione Casale</t>
  </si>
  <si>
    <t>n. 4 cassettiere</t>
  </si>
  <si>
    <t>n. 3 tende per finestre</t>
  </si>
  <si>
    <t>n. 3 condizionatori</t>
  </si>
  <si>
    <t>n. 1 porta abiti</t>
  </si>
  <si>
    <t>n. 1 distruggi-documenti</t>
  </si>
  <si>
    <t>n. 5 Gabbie autocatturanti per piccoli animali da affezione (gatti)</t>
  </si>
  <si>
    <t>Vet.B - PMPPV</t>
  </si>
  <si>
    <t>n. 2 Gabbie autocatturanti per animali da affezione (cani)</t>
  </si>
  <si>
    <t>n. 2 Frustoni rigidi per cattura cani</t>
  </si>
  <si>
    <t>n. 2 frustoni flessibili per cattura cani</t>
  </si>
  <si>
    <t>n. 1 Armadio frigorifero verticale con display per rilevazione T° (da  -1°C a +10°C) - capacità lt.600/700</t>
  </si>
  <si>
    <t>n. 1 Armadio congelatore verticale con display per rilevazione T° (da +4°C a -20°C) - capacità lt. 600/700</t>
  </si>
  <si>
    <t>n. 8 ph-metri</t>
  </si>
  <si>
    <t>n. 6 Termometri elettronici</t>
  </si>
  <si>
    <t>n. 2 frigoriferi portatili elettrici +4°/-15° per auto</t>
  </si>
  <si>
    <t>n. 1 congelatore verticale ****</t>
  </si>
  <si>
    <t>n. 1 Armadio</t>
  </si>
  <si>
    <t>n. 1 Armadietto spogliatoio</t>
  </si>
  <si>
    <t>n. 2 Carrelli porta materiale per Amb. Vaccinazioni</t>
  </si>
  <si>
    <t xml:space="preserve">S.I.S.P. </t>
  </si>
  <si>
    <t>n. 1 Igrometro</t>
  </si>
  <si>
    <t>Valigette o trolley atti al trasporto dotazioni</t>
  </si>
  <si>
    <t>Dip. Prevenzione Alessandria</t>
  </si>
  <si>
    <t>n. 5 Condizionatori mobili</t>
  </si>
  <si>
    <t xml:space="preserve">n. 4 Valigette tipo 24 ore dim: h cm 32, l. cm 41, p. cm 8 (misure indicative) </t>
  </si>
  <si>
    <t>n. 4 Valigette mod. 24 ore dim: h cm 32, l. cm 41; p cm 8 (misure indicative) -</t>
  </si>
  <si>
    <t>n. 4 Termometri digitali per rilevazione T° alimenti</t>
  </si>
  <si>
    <t>n. 4 armadi a 2 ante con ripiani interni - dim. 1,00 x h. 2,00 (bianco/grigio)</t>
  </si>
  <si>
    <t xml:space="preserve">n. 3 sedie ergonomiche da ufficio </t>
  </si>
  <si>
    <t>n. 2 Clorimetri</t>
  </si>
  <si>
    <t>n. 1 Termometro con sonda</t>
  </si>
  <si>
    <t>n. 1 Kit per rilevazione cloro in acque potabili</t>
  </si>
  <si>
    <t xml:space="preserve">n. 1 frigorifero elettrico a regolazione elettronica da installare su vettura                                                                                                       </t>
  </si>
  <si>
    <t>n. 1 Clorimetro</t>
  </si>
  <si>
    <r>
      <t>n. 1 Armadio con ripiani interni</t>
    </r>
    <r>
      <rPr>
        <sz val="8"/>
        <rFont val="Calibri"/>
        <family val="2"/>
      </rPr>
      <t xml:space="preserve">  (l. m. 1,50 x h. m. 2,00), con antine richiudibili e serrature, bianco    </t>
    </r>
  </si>
  <si>
    <t>EMG</t>
  </si>
  <si>
    <t>Neurologia</t>
  </si>
  <si>
    <t>DIPARTIMENTO MEDICO</t>
  </si>
  <si>
    <t>Ecografo portatile</t>
  </si>
  <si>
    <t>Medicina</t>
  </si>
  <si>
    <t>Ecocardiografo</t>
  </si>
  <si>
    <t>Telecamere e accessori per video EEG</t>
  </si>
  <si>
    <t xml:space="preserve">Ecodoppler con sonda </t>
  </si>
  <si>
    <t>Da determinare</t>
  </si>
  <si>
    <t>Endoscopia</t>
  </si>
  <si>
    <t>Upgrade EcoPhilips ie 33</t>
  </si>
  <si>
    <t>Cardiologia</t>
  </si>
  <si>
    <t xml:space="preserve">Monitor per pazienti da trasportare </t>
  </si>
  <si>
    <t>ECG cancellabile con sonda ECG e TE 3D</t>
  </si>
  <si>
    <t>Defibrillatore per sala interventistica</t>
  </si>
  <si>
    <t>Medicina/Cardio</t>
  </si>
  <si>
    <t>n. 3 Defibrillatori</t>
  </si>
  <si>
    <t>SC MECAU</t>
  </si>
  <si>
    <t>DIPARTIMENTO MECAU</t>
  </si>
  <si>
    <t>n. 3 barelle da trasporto</t>
  </si>
  <si>
    <t>n. 1 monitor parametri DEA</t>
  </si>
  <si>
    <t>n. 1 Ecografo</t>
  </si>
  <si>
    <t xml:space="preserve"> n. 1 ventilatori DEA/PS</t>
  </si>
  <si>
    <t>n. 7 monitor parametri vitali rianimazione</t>
  </si>
  <si>
    <t>SC Anestesia Rianimazione</t>
  </si>
  <si>
    <t>n. 6 Letti Rianimazione T.I.</t>
  </si>
  <si>
    <t>n. 4 Apparecchi Anestesia</t>
  </si>
  <si>
    <t>n. 3 upgrade ventilatori T. I.</t>
  </si>
  <si>
    <t>n. 1 frigo per farmaci salvavita</t>
  </si>
  <si>
    <t xml:space="preserve">n. 1 Ecografo </t>
  </si>
  <si>
    <t>n. 2 monitor parametri PS</t>
  </si>
  <si>
    <t>n. 1 ventilatore DEA/PS</t>
  </si>
  <si>
    <t>n. 2 ventilatore</t>
  </si>
  <si>
    <t>n. 1 monitor parametri vitali paziente in sala</t>
  </si>
  <si>
    <t>n. 1 apparecchi anestesia</t>
  </si>
  <si>
    <t>n. 4 barelle da trasporto</t>
  </si>
  <si>
    <t>n. 3 monitor parametri DEA</t>
  </si>
  <si>
    <t>n. 1 sistemi alti flussi</t>
  </si>
  <si>
    <t>n. 1 sistema riscaldamento paziente</t>
  </si>
  <si>
    <t>n. 1 ecografo</t>
  </si>
  <si>
    <t>n. 7 Letti Rianimazione TI</t>
  </si>
  <si>
    <t>n. 6 ventilatori rianimazione e ter. Intensiva</t>
  </si>
  <si>
    <t>n. 5 apparecchi anestesia</t>
  </si>
  <si>
    <t>n. 2 ventilatori Rianimazione e T. I.</t>
  </si>
  <si>
    <t>n. 1 videolaringoscopio</t>
  </si>
  <si>
    <t>n. 1 sonda lineare wireless e n.1 tablet</t>
  </si>
  <si>
    <t>n. 1 sistemi per ipotermia terapeutica (caldo - freddo)</t>
  </si>
  <si>
    <t>n. 1 sonda lineare vascolare per ecografo</t>
  </si>
  <si>
    <t>SSD Terapia Dolore</t>
  </si>
  <si>
    <t>n. 4 monitor parametri vitali DEA</t>
  </si>
  <si>
    <t>n. 1 ventilatori DEA/PS</t>
  </si>
  <si>
    <t>n. 1 centrale parametri vitali</t>
  </si>
  <si>
    <t>n. 1 capnografi</t>
  </si>
  <si>
    <t>n. 1 armadio scalda liquidi/coperte</t>
  </si>
  <si>
    <t>n. 9 monitor parametri vitali rianimazione</t>
  </si>
  <si>
    <t>n. 8 Letti Rianimazione TI</t>
  </si>
  <si>
    <t>n. 5 ventilatori Rianimazione e T.I.</t>
  </si>
  <si>
    <t>n. 2 ventilatori rianimazione e ter. Intensiva</t>
  </si>
  <si>
    <t>n.1 apparecchio per CVVH</t>
  </si>
  <si>
    <t>n. 6 Letti Rianimazione TI</t>
  </si>
  <si>
    <t>n. 4 ventilatori rianimazione e Terapia Intensiva</t>
  </si>
  <si>
    <t>n. 4 monitor parametri vitali rianimazione</t>
  </si>
  <si>
    <t>n. 4 apparecchi anestesia</t>
  </si>
  <si>
    <t>N°  1 Apparecchio per Otoemissioni</t>
  </si>
  <si>
    <t>OSTETRICIA E GINECOLOGIA</t>
  </si>
  <si>
    <t>DIPARTIMENTO MATERNO INFANTILE</t>
  </si>
  <si>
    <t>N° 1 Apparecchio per Spirometria</t>
  </si>
  <si>
    <t>Pneumologia</t>
  </si>
  <si>
    <t xml:space="preserve">N°  3 Monitor  dotati di attuale tecnologia </t>
  </si>
  <si>
    <t>Pediatria/Sala Parto/Sala Operatoria</t>
  </si>
  <si>
    <t xml:space="preserve">N° 5 Apparecchi per aerosol di nuova generazione  </t>
  </si>
  <si>
    <t>Pediatria</t>
  </si>
  <si>
    <t>N° 1 apparecchio  Nasal Cannula High Flow Ventilation</t>
  </si>
  <si>
    <t xml:space="preserve">N° 1 Pulsossimetro Masimo </t>
  </si>
  <si>
    <t>Neonatologia/Pediatria</t>
  </si>
  <si>
    <t>N° 1 apparecchio  BiPAP Infant Flow di nuova generazione</t>
  </si>
  <si>
    <t>N° 2 Laringscopi taglia neonatale con relative lame Taglia 1  e Taglia 0 (Neonato a Termine) e Taglia 00 (Neonato Pretermine)</t>
  </si>
  <si>
    <t>Neonatologia</t>
  </si>
  <si>
    <t xml:space="preserve">N°  2 Apparecchi  per  misurazione Bilirubinemia transcutanea  </t>
  </si>
  <si>
    <t>Nr. 1 fotocopiatrice dotata di scanner da collegare in rete (la fotocopiatrice attualmente in uso ne risulta sprovvista e spesso necessita di manutenzione)</t>
  </si>
  <si>
    <t>N.P.I.</t>
  </si>
  <si>
    <t>Nr. 3 Schedari</t>
  </si>
  <si>
    <t>Nr. 2 Sedie per Ambulatorio</t>
  </si>
  <si>
    <t>Nr. 2 Letttini visita</t>
  </si>
  <si>
    <t>Nr. 2 armadi per Segreteria e Studio Medico</t>
  </si>
  <si>
    <t>Nr. 1 Sfigmomanometro pediatrico</t>
  </si>
  <si>
    <t>Nr. 1 Scala in alluminio</t>
  </si>
  <si>
    <t>Nr. 1 Kit di Pronto Soccorso</t>
  </si>
  <si>
    <t>Nr. 1 Bilancia pesapersone</t>
  </si>
  <si>
    <t xml:space="preserve">Sonda ecografica wireless Convex </t>
  </si>
  <si>
    <t xml:space="preserve">Resettore bipolare da 22 Charr </t>
  </si>
  <si>
    <t>Nr. 2 Pinze isteroscopiche Crocodile da 5 Fr</t>
  </si>
  <si>
    <t>Letto per travaglio di parto e post parto</t>
  </si>
  <si>
    <t>Gubbini mini-hystero-resettoscopy-system</t>
  </si>
  <si>
    <t>Nr. 1 PC</t>
  </si>
  <si>
    <t>Nr. 1 Fax</t>
  </si>
  <si>
    <t>Heos hysteroscopy endo operative sistem</t>
  </si>
  <si>
    <t>Nr. 1 Scanner</t>
  </si>
  <si>
    <t>N. 1 Telecamera a circuito chiuso</t>
  </si>
  <si>
    <t>SERD Valenza</t>
  </si>
  <si>
    <t>VALENZA</t>
  </si>
  <si>
    <t>DIPARTIMENTO DIPENDENZE</t>
  </si>
  <si>
    <t>N. 5 Poltroncine ergonomiche per PC</t>
  </si>
  <si>
    <t>N. 2 Schedari</t>
  </si>
  <si>
    <t>N. 1 Etilometro</t>
  </si>
  <si>
    <t>N. 1 Defibrillatore</t>
  </si>
  <si>
    <t>N. 1 Carrello medicazioni</t>
  </si>
  <si>
    <t>N. 1 Armadio farmaci</t>
  </si>
  <si>
    <t>N. 1 Ambu con mascherina</t>
  </si>
  <si>
    <t>N. 1 Fax</t>
  </si>
  <si>
    <t>SERD Tortona</t>
  </si>
  <si>
    <t>TORTONA</t>
  </si>
  <si>
    <t>N. 4 Schedari porta cartelle</t>
  </si>
  <si>
    <t>N. 1 Frigo farmaci</t>
  </si>
  <si>
    <t>N. 1 Cassaforte</t>
  </si>
  <si>
    <t>N. 6 Sedie sala d'attesa</t>
  </si>
  <si>
    <t>SERD - Ovada</t>
  </si>
  <si>
    <t>OVADA</t>
  </si>
  <si>
    <t>N. 3 Poltroncine ergonomiche per PC</t>
  </si>
  <si>
    <t>N. 2 Schedari portacartelle</t>
  </si>
  <si>
    <t>N. 1 Lampada da tavolo</t>
  </si>
  <si>
    <t>N. 1 Etichettatrice per esami ematochimici</t>
  </si>
  <si>
    <t>N. 1 Cassettiera</t>
  </si>
  <si>
    <t>N. 7 Poltroncine ergonomiche per PC</t>
  </si>
  <si>
    <t>N. 4 Scrivanie c/cassettiera</t>
  </si>
  <si>
    <t>N. 4 Schedari portacartelle</t>
  </si>
  <si>
    <t>N. 1 Armadio con serratura</t>
  </si>
  <si>
    <t>SERD Casale</t>
  </si>
  <si>
    <t>N. 3 Schedari portacartelle</t>
  </si>
  <si>
    <t>N. 3 Schedari</t>
  </si>
  <si>
    <t>N. 1 Scrivania</t>
  </si>
  <si>
    <t>N. 1 Armadio x materiale sanitario</t>
  </si>
  <si>
    <t>SERD - Alessandria</t>
  </si>
  <si>
    <t>N. 2 Armadi due ante per cartelle sospese</t>
  </si>
  <si>
    <t>SERD Acqui Terme</t>
  </si>
  <si>
    <t>SERD</t>
  </si>
  <si>
    <t>ACQUI TERME</t>
  </si>
  <si>
    <t>N. 1 Tavolino per sala d'attesa</t>
  </si>
  <si>
    <t>N. 1 Scaffale</t>
  </si>
  <si>
    <t>N. 2 Kinetec motorizzati</t>
  </si>
  <si>
    <t>ORTOPEDIA - TORTONA</t>
  </si>
  <si>
    <t>DIPARTIMENTO chirurgico</t>
  </si>
  <si>
    <t>N. 1 Motore e manipoli per chirurgia traumatologica e protesica</t>
  </si>
  <si>
    <t>N. 1 Deambulatore</t>
  </si>
  <si>
    <t>N. 1 Colonna artroscopica</t>
  </si>
  <si>
    <t>N. 1 Impedenzometro</t>
  </si>
  <si>
    <t>O.R.L. - TORTONA</t>
  </si>
  <si>
    <t>N. 1 Specchio frontale luce alogena con fonte luminosa</t>
  </si>
  <si>
    <t>O.R.L. - OVADA</t>
  </si>
  <si>
    <t>N. 1 Audiometro</t>
  </si>
  <si>
    <t>N. 2 Resettori Olympus</t>
  </si>
  <si>
    <t>UROLOGIA - NOVI L.</t>
  </si>
  <si>
    <t>N. 2 Cistoscopi rigidi</t>
  </si>
  <si>
    <t>N. 1 Sistema di archiviazione Olympus</t>
  </si>
  <si>
    <t>N. 1 Sistema aspiraliquidi e gas Stryker</t>
  </si>
  <si>
    <t>N. 1 Retrattore chirurgico</t>
  </si>
  <si>
    <t>N. 1 Monitor con sistema multi switch Storz</t>
  </si>
  <si>
    <t>N. 1 Apparecchiatura di urodinamica</t>
  </si>
  <si>
    <t>N. 1 Trapano motore+Set pinze artroscopiche+Sega+Pila Stryker</t>
  </si>
  <si>
    <t>ORTOPEDIA - NOVI L.</t>
  </si>
  <si>
    <t>O.R.L. - NOVI L.</t>
  </si>
  <si>
    <t>N. 2 Lampade scialitiche</t>
  </si>
  <si>
    <t>CHIRURGIA - NOVI L.</t>
  </si>
  <si>
    <t>N. 2 Elettrobisturi</t>
  </si>
  <si>
    <t>N. 10 Aste portaflebo</t>
  </si>
  <si>
    <t>N. 1 Ecografo portatile</t>
  </si>
  <si>
    <t>N. 1 Laser Rocadem per calcolosi (noleggio)</t>
  </si>
  <si>
    <t xml:space="preserve">UROLOGIA - CASALE M. </t>
  </si>
  <si>
    <t>ORTOPEDIA - CASALE M.</t>
  </si>
  <si>
    <t>N. 2 Carrelli porta cartelle cliniche</t>
  </si>
  <si>
    <t>N. 1 Set trapani e seghe</t>
  </si>
  <si>
    <t>N. 1 Lampada scialitica portatile</t>
  </si>
  <si>
    <t>N. 1 Tonometro a soffio</t>
  </si>
  <si>
    <t>OCULISTICA - CASALE M.</t>
  </si>
  <si>
    <t>N. 1 Laser Iridex</t>
  </si>
  <si>
    <t>O.R.L. - CASALE M.</t>
  </si>
  <si>
    <t>N. 1 Set pinze per chirurgia epatica laparoscopica</t>
  </si>
  <si>
    <t>CHIRURGIA - CASALE M.</t>
  </si>
  <si>
    <t>N. 1 Ecografo con sonda Convex e Transrettale</t>
  </si>
  <si>
    <t>N. 2 Motori a batteria per grandi segmenti</t>
  </si>
  <si>
    <t>ORTOPEDIA - ACQUI T.</t>
  </si>
  <si>
    <t>N. 1 Sega oscillante a batteria per grandi segmenti</t>
  </si>
  <si>
    <t>N. 1 Motore piccola chirurgia</t>
  </si>
  <si>
    <t>N. 1 Kinetec</t>
  </si>
  <si>
    <t>O.R.L. - ACQUI T.</t>
  </si>
  <si>
    <t>N. 1 Pedana stabilometrica</t>
  </si>
  <si>
    <t>N. 1 Fibra ottica flessibile per laringoscopia</t>
  </si>
  <si>
    <t>N. 1 Sistema THD (Transanal haemorrhoidal dearterialization)</t>
  </si>
  <si>
    <t>CHIRURGIA - ACQUI T.</t>
  </si>
  <si>
    <t xml:space="preserve">PRIORITA' 3 </t>
  </si>
  <si>
    <t>PRIORITA' 2</t>
  </si>
  <si>
    <t>PRIORITA' 1</t>
  </si>
  <si>
    <t>alternativa leasing (quota 2020)</t>
  </si>
  <si>
    <t>atto finanziamento</t>
  </si>
  <si>
    <t>di cui finanziato</t>
  </si>
  <si>
    <t>di cui con contributo in c/esecizio</t>
  </si>
  <si>
    <t>COSTO PRESUNTO CON IVA</t>
  </si>
  <si>
    <t>S= SOST. N= NUOVA</t>
  </si>
  <si>
    <t>ATTREZZATURA</t>
  </si>
  <si>
    <t>STRUTTURA</t>
  </si>
  <si>
    <t>Centro responsabilita</t>
  </si>
  <si>
    <t>SEDE</t>
  </si>
  <si>
    <t>dipartimento</t>
  </si>
  <si>
    <t>è oggetto di ridefinizione in base alle priorità identificate dai servizi, da soddisfarsi al netto degli interventi eventualmente finanziabili con finanziamenti vincolati</t>
  </si>
  <si>
    <t>Attrezzature - sostituzioni e nuove acquisizioni (*)</t>
  </si>
  <si>
    <t>(*) l'elenco dettagliato degli interventi 2020/2022  e l'ordine di priorità degli acquisti attrezzature riferiti agli stessi anni, di cui si fornisce un elenco indicativo,</t>
  </si>
  <si>
    <t>Totale investimenti da acquisire con contributi in conto esercizio</t>
  </si>
  <si>
    <t>di cui prev. alienazioni patrimoniali</t>
  </si>
  <si>
    <t xml:space="preserve">finanziato con compens. canoni d'affitto </t>
  </si>
  <si>
    <r>
      <t>Colonna endoscopica 4K</t>
    </r>
    <r>
      <rPr>
        <sz val="8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</si>
</sst>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€_-;\-* #,##0.00\ _€_-;_-* &quot;-&quot;??\ _€_-;_-@_-"/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&quot;€ &quot;#,##0.00"/>
    <numFmt numFmtId="167" formatCode="_-* #,##0.00_-;\-* #,##0.00_-;_-* \-??_-;_-@_-"/>
    <numFmt numFmtId="168" formatCode="mm/dd/yyyy"/>
    <numFmt numFmtId="169" formatCode="_-&quot;€ &quot;* #,##0.00_-;&quot;-€ &quot;* #,##0.00_-;_-&quot;€ &quot;* \-??_-;_-@_-"/>
    <numFmt numFmtId="170" formatCode="[$€-410]\ #,##0.00;[Red]\-[$€-410]\ #,##0.00"/>
    <numFmt numFmtId="171" formatCode="&quot;€&quot;\ #,##0.00"/>
    <numFmt numFmtId="172" formatCode="_-* #,##0\ _€_-;\-* #,##0\ _€_-;_-* &quot;-&quot;??\ _€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sz val="8"/>
      <color rgb="FFFF0000"/>
      <name val="Arial"/>
      <family val="2"/>
      <charset val="1"/>
    </font>
    <font>
      <i/>
      <sz val="8"/>
      <color rgb="FF0000FF"/>
      <name val="Arial"/>
      <family val="2"/>
      <charset val="1"/>
    </font>
    <font>
      <sz val="8"/>
      <color rgb="FFED1C24"/>
      <name val="Arial"/>
      <family val="2"/>
      <charset val="1"/>
    </font>
    <font>
      <i/>
      <sz val="8"/>
      <name val="Arial"/>
      <family val="2"/>
      <charset val="1"/>
    </font>
    <font>
      <sz val="8"/>
      <name val="Arial"/>
      <family val="2"/>
    </font>
    <font>
      <i/>
      <sz val="8"/>
      <color rgb="FF0066B3"/>
      <name val="Arial"/>
      <family val="2"/>
      <charset val="1"/>
    </font>
    <font>
      <sz val="11"/>
      <color rgb="FF000000"/>
      <name val="Calibri"/>
      <family val="2"/>
      <charset val="1"/>
    </font>
    <font>
      <i/>
      <sz val="8"/>
      <color rgb="FFFF0000"/>
      <name val="Arial"/>
      <family val="2"/>
      <charset val="1"/>
    </font>
    <font>
      <sz val="8"/>
      <name val="Calibri"/>
      <family val="2"/>
      <charset val="1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name val="Arial"/>
      <family val="2"/>
      <charset val="1"/>
    </font>
    <font>
      <i/>
      <sz val="8"/>
      <color rgb="FFED1C24"/>
      <name val="Arial"/>
      <family val="2"/>
      <charset val="1"/>
    </font>
    <font>
      <sz val="8"/>
      <color rgb="FF000000"/>
      <name val="Arial"/>
      <family val="2"/>
      <charset val="1"/>
    </font>
    <font>
      <i/>
      <u/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Calibri"/>
      <family val="2"/>
    </font>
    <font>
      <sz val="11"/>
      <color indexed="8"/>
      <name val="Calibri"/>
      <family val="2"/>
      <charset val="1"/>
    </font>
    <font>
      <sz val="9"/>
      <color indexed="8"/>
      <name val="Arial"/>
      <family val="2"/>
      <charset val="1"/>
    </font>
    <font>
      <b/>
      <sz val="9"/>
      <name val="Arial"/>
      <family val="2"/>
      <charset val="1"/>
    </font>
    <font>
      <sz val="8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C0C0C0"/>
        <bgColor rgb="FFCCCC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CCCCCC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2" fillId="0" borderId="0"/>
    <xf numFmtId="0" fontId="15" fillId="0" borderId="0"/>
    <xf numFmtId="0" fontId="31" fillId="0" borderId="0"/>
  </cellStyleXfs>
  <cellXfs count="663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43" fontId="2" fillId="0" borderId="0" xfId="1" applyFont="1" applyBorder="1" applyAlignment="1"/>
    <xf numFmtId="0" fontId="5" fillId="0" borderId="0" xfId="3" applyFont="1" applyBorder="1" applyAlignment="1"/>
    <xf numFmtId="0" fontId="5" fillId="0" borderId="0" xfId="3" applyFont="1" applyFill="1" applyBorder="1" applyAlignment="1"/>
    <xf numFmtId="0" fontId="2" fillId="6" borderId="0" xfId="0" applyFont="1" applyFill="1" applyBorder="1" applyAlignment="1"/>
    <xf numFmtId="0" fontId="16" fillId="6" borderId="0" xfId="0" applyFont="1" applyFill="1" applyBorder="1" applyAlignment="1"/>
    <xf numFmtId="0" fontId="2" fillId="0" borderId="0" xfId="0" applyFont="1" applyFill="1" applyBorder="1" applyAlignment="1"/>
    <xf numFmtId="0" fontId="16" fillId="0" borderId="0" xfId="0" applyFont="1" applyFill="1" applyBorder="1" applyAlignment="1"/>
    <xf numFmtId="167" fontId="5" fillId="0" borderId="0" xfId="3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/>
    <xf numFmtId="0" fontId="3" fillId="0" borderId="0" xfId="0" applyFont="1" applyFill="1" applyBorder="1" applyAlignment="1"/>
    <xf numFmtId="165" fontId="5" fillId="0" borderId="0" xfId="3" applyNumberFormat="1" applyFont="1" applyFill="1" applyBorder="1" applyAlignment="1"/>
    <xf numFmtId="165" fontId="2" fillId="0" borderId="0" xfId="0" applyNumberFormat="1" applyFont="1" applyFill="1" applyBorder="1" applyAlignment="1"/>
    <xf numFmtId="43" fontId="17" fillId="0" borderId="0" xfId="1" applyFont="1" applyFill="1" applyBorder="1" applyAlignment="1"/>
    <xf numFmtId="0" fontId="17" fillId="0" borderId="0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7" fillId="0" borderId="0" xfId="0" applyFont="1" applyFill="1" applyBorder="1" applyAlignment="1"/>
    <xf numFmtId="43" fontId="17" fillId="10" borderId="1" xfId="1" applyFont="1" applyFill="1" applyBorder="1" applyAlignment="1"/>
    <xf numFmtId="167" fontId="5" fillId="14" borderId="1" xfId="3" applyNumberFormat="1" applyFont="1" applyFill="1" applyBorder="1" applyAlignment="1">
      <alignment horizontal="left" vertical="center"/>
    </xf>
    <xf numFmtId="0" fontId="9" fillId="10" borderId="1" xfId="3" applyFont="1" applyFill="1" applyBorder="1" applyAlignment="1">
      <alignment horizontal="left" vertical="center"/>
    </xf>
    <xf numFmtId="0" fontId="7" fillId="10" borderId="1" xfId="3" applyFont="1" applyFill="1" applyBorder="1" applyAlignment="1">
      <alignment horizontal="left" vertical="center"/>
    </xf>
    <xf numFmtId="165" fontId="7" fillId="10" borderId="1" xfId="3" applyNumberFormat="1" applyFont="1" applyFill="1" applyBorder="1" applyAlignment="1">
      <alignment horizontal="left" vertical="center"/>
    </xf>
    <xf numFmtId="167" fontId="5" fillId="14" borderId="2" xfId="3" applyNumberFormat="1" applyFont="1" applyFill="1" applyBorder="1" applyAlignment="1">
      <alignment horizontal="left" vertical="center"/>
    </xf>
    <xf numFmtId="167" fontId="9" fillId="15" borderId="1" xfId="3" applyNumberFormat="1" applyFont="1" applyFill="1" applyBorder="1" applyAlignment="1">
      <alignment horizontal="left" vertical="center"/>
    </xf>
    <xf numFmtId="167" fontId="7" fillId="15" borderId="1" xfId="3" applyNumberFormat="1" applyFont="1" applyFill="1" applyBorder="1" applyAlignment="1">
      <alignment horizontal="left" vertical="center"/>
    </xf>
    <xf numFmtId="43" fontId="17" fillId="15" borderId="1" xfId="1" applyFont="1" applyFill="1" applyBorder="1" applyAlignment="1"/>
    <xf numFmtId="43" fontId="10" fillId="15" borderId="1" xfId="1" applyFont="1" applyFill="1" applyBorder="1" applyAlignment="1">
      <alignment horizontal="center" vertical="center" wrapText="1"/>
    </xf>
    <xf numFmtId="167" fontId="5" fillId="15" borderId="2" xfId="3" applyNumberFormat="1" applyFont="1" applyFill="1" applyBorder="1" applyAlignment="1">
      <alignment horizontal="left" vertical="center"/>
    </xf>
    <xf numFmtId="167" fontId="5" fillId="15" borderId="1" xfId="3" applyNumberFormat="1" applyFont="1" applyFill="1" applyBorder="1" applyAlignment="1">
      <alignment horizontal="left" vertical="center"/>
    </xf>
    <xf numFmtId="167" fontId="6" fillId="15" borderId="1" xfId="3" applyNumberFormat="1" applyFont="1" applyFill="1" applyBorder="1" applyAlignment="1">
      <alignment horizontal="left" vertical="center"/>
    </xf>
    <xf numFmtId="167" fontId="5" fillId="15" borderId="2" xfId="3" applyNumberFormat="1" applyFont="1" applyFill="1" applyBorder="1" applyAlignment="1">
      <alignment horizontal="left" vertical="center" wrapText="1"/>
    </xf>
    <xf numFmtId="167" fontId="5" fillId="15" borderId="1" xfId="3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/>
    <xf numFmtId="43" fontId="5" fillId="4" borderId="2" xfId="1" applyFont="1" applyFill="1" applyBorder="1" applyAlignment="1">
      <alignment horizontal="left" vertical="center" wrapText="1"/>
    </xf>
    <xf numFmtId="0" fontId="14" fillId="4" borderId="2" xfId="3" applyFont="1" applyFill="1" applyBorder="1" applyAlignment="1">
      <alignment horizontal="left" vertical="center"/>
    </xf>
    <xf numFmtId="0" fontId="14" fillId="4" borderId="1" xfId="3" applyFont="1" applyFill="1" applyBorder="1" applyAlignment="1">
      <alignment horizontal="left" vertical="center"/>
    </xf>
    <xf numFmtId="0" fontId="14" fillId="4" borderId="1" xfId="3" applyFont="1" applyFill="1" applyBorder="1" applyAlignment="1">
      <alignment horizontal="center" vertical="center"/>
    </xf>
    <xf numFmtId="167" fontId="9" fillId="4" borderId="1" xfId="3" applyNumberFormat="1" applyFont="1" applyFill="1" applyBorder="1" applyAlignment="1">
      <alignment horizontal="left" vertical="center"/>
    </xf>
    <xf numFmtId="0" fontId="16" fillId="4" borderId="1" xfId="0" applyFont="1" applyFill="1" applyBorder="1" applyAlignment="1"/>
    <xf numFmtId="167" fontId="5" fillId="4" borderId="2" xfId="3" applyNumberFormat="1" applyFont="1" applyFill="1" applyBorder="1" applyAlignment="1">
      <alignment horizontal="left" vertical="center"/>
    </xf>
    <xf numFmtId="167" fontId="5" fillId="4" borderId="1" xfId="3" applyNumberFormat="1" applyFont="1" applyFill="1" applyBorder="1" applyAlignment="1">
      <alignment horizontal="left" vertical="center"/>
    </xf>
    <xf numFmtId="167" fontId="6" fillId="4" borderId="1" xfId="3" applyNumberFormat="1" applyFont="1" applyFill="1" applyBorder="1" applyAlignment="1">
      <alignment horizontal="left" vertical="center"/>
    </xf>
    <xf numFmtId="167" fontId="13" fillId="4" borderId="1" xfId="3" applyNumberFormat="1" applyFont="1" applyFill="1" applyBorder="1" applyAlignment="1">
      <alignment horizontal="left" vertical="center"/>
    </xf>
    <xf numFmtId="43" fontId="5" fillId="4" borderId="2" xfId="1" applyFont="1" applyFill="1" applyBorder="1" applyAlignment="1">
      <alignment horizontal="center" vertical="top" wrapText="1"/>
    </xf>
    <xf numFmtId="167" fontId="5" fillId="4" borderId="1" xfId="3" applyNumberFormat="1" applyFont="1" applyFill="1" applyBorder="1" applyAlignment="1">
      <alignment horizontal="center" vertical="center"/>
    </xf>
    <xf numFmtId="167" fontId="5" fillId="10" borderId="2" xfId="3" applyNumberFormat="1" applyFont="1" applyFill="1" applyBorder="1" applyAlignment="1">
      <alignment horizontal="left" vertical="center"/>
    </xf>
    <xf numFmtId="167" fontId="5" fillId="10" borderId="1" xfId="3" applyNumberFormat="1" applyFont="1" applyFill="1" applyBorder="1" applyAlignment="1">
      <alignment horizontal="left" vertical="center"/>
    </xf>
    <xf numFmtId="4" fontId="6" fillId="10" borderId="1" xfId="3" applyNumberFormat="1" applyFont="1" applyFill="1" applyBorder="1" applyAlignment="1">
      <alignment horizontal="left" vertical="center"/>
    </xf>
    <xf numFmtId="4" fontId="11" fillId="17" borderId="1" xfId="3" applyNumberFormat="1" applyFont="1" applyFill="1" applyBorder="1" applyAlignment="1">
      <alignment horizontal="left" vertical="center"/>
    </xf>
    <xf numFmtId="169" fontId="5" fillId="17" borderId="2" xfId="3" applyNumberFormat="1" applyFont="1" applyFill="1" applyBorder="1" applyAlignment="1">
      <alignment horizontal="left" vertical="center"/>
    </xf>
    <xf numFmtId="169" fontId="5" fillId="17" borderId="1" xfId="3" applyNumberFormat="1" applyFont="1" applyFill="1" applyBorder="1" applyAlignment="1">
      <alignment horizontal="left" vertical="center"/>
    </xf>
    <xf numFmtId="4" fontId="5" fillId="17" borderId="1" xfId="3" applyNumberFormat="1" applyFont="1" applyFill="1" applyBorder="1" applyAlignment="1">
      <alignment horizontal="left" vertical="center"/>
    </xf>
    <xf numFmtId="167" fontId="5" fillId="17" borderId="2" xfId="3" applyNumberFormat="1" applyFont="1" applyFill="1" applyBorder="1" applyAlignment="1">
      <alignment horizontal="left" vertical="center"/>
    </xf>
    <xf numFmtId="167" fontId="5" fillId="17" borderId="1" xfId="3" applyNumberFormat="1" applyFont="1" applyFill="1" applyBorder="1" applyAlignment="1">
      <alignment horizontal="left" vertical="center"/>
    </xf>
    <xf numFmtId="4" fontId="6" fillId="17" borderId="1" xfId="3" applyNumberFormat="1" applyFont="1" applyFill="1" applyBorder="1" applyAlignment="1">
      <alignment horizontal="left" vertical="center"/>
    </xf>
    <xf numFmtId="167" fontId="10" fillId="17" borderId="1" xfId="3" applyNumberFormat="1" applyFont="1" applyFill="1" applyBorder="1" applyAlignment="1">
      <alignment horizontal="left" vertical="center"/>
    </xf>
    <xf numFmtId="4" fontId="5" fillId="17" borderId="1" xfId="3" applyNumberFormat="1" applyFont="1" applyFill="1" applyBorder="1" applyAlignment="1">
      <alignment horizontal="center" vertical="center"/>
    </xf>
    <xf numFmtId="0" fontId="5" fillId="17" borderId="2" xfId="3" applyFont="1" applyFill="1" applyBorder="1" applyAlignment="1">
      <alignment horizontal="left"/>
    </xf>
    <xf numFmtId="0" fontId="5" fillId="17" borderId="1" xfId="3" applyFont="1" applyFill="1" applyBorder="1" applyAlignment="1">
      <alignment horizontal="left"/>
    </xf>
    <xf numFmtId="4" fontId="5" fillId="17" borderId="1" xfId="3" applyNumberFormat="1" applyFont="1" applyFill="1" applyBorder="1" applyAlignment="1"/>
    <xf numFmtId="4" fontId="10" fillId="14" borderId="1" xfId="3" applyNumberFormat="1" applyFont="1" applyFill="1" applyBorder="1" applyAlignment="1">
      <alignment horizontal="left" vertical="center"/>
    </xf>
    <xf numFmtId="4" fontId="5" fillId="14" borderId="1" xfId="3" applyNumberFormat="1" applyFont="1" applyFill="1" applyBorder="1" applyAlignment="1">
      <alignment horizontal="left" vertical="center"/>
    </xf>
    <xf numFmtId="4" fontId="5" fillId="14" borderId="1" xfId="3" applyNumberFormat="1" applyFont="1" applyFill="1" applyBorder="1" applyAlignment="1">
      <alignment horizontal="center" vertical="center"/>
    </xf>
    <xf numFmtId="168" fontId="9" fillId="10" borderId="2" xfId="3" applyNumberFormat="1" applyFont="1" applyFill="1" applyBorder="1" applyAlignment="1">
      <alignment horizontal="left" vertical="center"/>
    </xf>
    <xf numFmtId="168" fontId="9" fillId="10" borderId="1" xfId="3" applyNumberFormat="1" applyFont="1" applyFill="1" applyBorder="1" applyAlignment="1">
      <alignment horizontal="left" vertical="center"/>
    </xf>
    <xf numFmtId="4" fontId="7" fillId="10" borderId="1" xfId="3" applyNumberFormat="1" applyFont="1" applyFill="1" applyBorder="1" applyAlignment="1">
      <alignment horizontal="left" vertical="center"/>
    </xf>
    <xf numFmtId="43" fontId="17" fillId="10" borderId="0" xfId="1" applyFont="1" applyFill="1" applyBorder="1" applyAlignment="1"/>
    <xf numFmtId="0" fontId="17" fillId="10" borderId="1" xfId="0" applyFont="1" applyFill="1" applyBorder="1" applyAlignment="1"/>
    <xf numFmtId="43" fontId="5" fillId="10" borderId="2" xfId="1" applyFont="1" applyFill="1" applyBorder="1" applyAlignment="1">
      <alignment horizontal="center" vertical="center" wrapText="1"/>
    </xf>
    <xf numFmtId="4" fontId="13" fillId="10" borderId="1" xfId="3" applyNumberFormat="1" applyFont="1" applyFill="1" applyBorder="1" applyAlignment="1">
      <alignment horizontal="left" vertical="center"/>
    </xf>
    <xf numFmtId="0" fontId="17" fillId="10" borderId="1" xfId="0" applyFont="1" applyFill="1" applyBorder="1" applyAlignment="1">
      <alignment wrapText="1"/>
    </xf>
    <xf numFmtId="43" fontId="5" fillId="10" borderId="2" xfId="1" applyFont="1" applyFill="1" applyBorder="1" applyAlignment="1">
      <alignment wrapText="1"/>
    </xf>
    <xf numFmtId="43" fontId="5" fillId="10" borderId="1" xfId="1" applyFont="1" applyFill="1" applyBorder="1" applyAlignment="1">
      <alignment horizontal="center" wrapText="1"/>
    </xf>
    <xf numFmtId="0" fontId="5" fillId="3" borderId="2" xfId="3" applyFont="1" applyFill="1" applyBorder="1" applyAlignment="1">
      <alignment horizontal="left"/>
    </xf>
    <xf numFmtId="0" fontId="5" fillId="3" borderId="1" xfId="3" applyFont="1" applyFill="1" applyBorder="1" applyAlignment="1">
      <alignment horizontal="left"/>
    </xf>
    <xf numFmtId="4" fontId="5" fillId="3" borderId="1" xfId="3" applyNumberFormat="1" applyFont="1" applyFill="1" applyBorder="1" applyAlignment="1"/>
    <xf numFmtId="0" fontId="17" fillId="10" borderId="2" xfId="0" applyFont="1" applyFill="1" applyBorder="1" applyAlignment="1">
      <alignment horizontal="left"/>
    </xf>
    <xf numFmtId="0" fontId="17" fillId="10" borderId="1" xfId="0" applyFont="1" applyFill="1" applyBorder="1" applyAlignment="1">
      <alignment horizontal="left"/>
    </xf>
    <xf numFmtId="0" fontId="2" fillId="10" borderId="1" xfId="0" applyFont="1" applyFill="1" applyBorder="1" applyAlignment="1"/>
    <xf numFmtId="0" fontId="20" fillId="0" borderId="0" xfId="0" applyFont="1"/>
    <xf numFmtId="0" fontId="0" fillId="12" borderId="0" xfId="0" applyFill="1"/>
    <xf numFmtId="0" fontId="0" fillId="12" borderId="8" xfId="0" applyFill="1" applyBorder="1"/>
    <xf numFmtId="0" fontId="0" fillId="12" borderId="9" xfId="0" applyFill="1" applyBorder="1"/>
    <xf numFmtId="0" fontId="0" fillId="11" borderId="2" xfId="0" applyFill="1" applyBorder="1"/>
    <xf numFmtId="0" fontId="0" fillId="13" borderId="2" xfId="0" applyFill="1" applyBorder="1"/>
    <xf numFmtId="0" fontId="0" fillId="12" borderId="2" xfId="0" applyFill="1" applyBorder="1"/>
    <xf numFmtId="0" fontId="0" fillId="10" borderId="2" xfId="0" applyFill="1" applyBorder="1"/>
    <xf numFmtId="0" fontId="0" fillId="14" borderId="2" xfId="0" applyFill="1" applyBorder="1"/>
    <xf numFmtId="0" fontId="0" fillId="18" borderId="8" xfId="0" applyFill="1" applyBorder="1"/>
    <xf numFmtId="0" fontId="0" fillId="18" borderId="9" xfId="0" applyFill="1" applyBorder="1"/>
    <xf numFmtId="0" fontId="0" fillId="0" borderId="2" xfId="0" applyBorder="1"/>
    <xf numFmtId="0" fontId="0" fillId="9" borderId="2" xfId="0" applyFill="1" applyBorder="1"/>
    <xf numFmtId="0" fontId="0" fillId="8" borderId="8" xfId="0" applyFill="1" applyBorder="1"/>
    <xf numFmtId="0" fontId="0" fillId="8" borderId="9" xfId="0" applyFill="1" applyBorder="1"/>
    <xf numFmtId="0" fontId="0" fillId="3" borderId="2" xfId="0" applyFill="1" applyBorder="1"/>
    <xf numFmtId="0" fontId="0" fillId="4" borderId="2" xfId="0" applyFill="1" applyBorder="1"/>
    <xf numFmtId="0" fontId="0" fillId="12" borderId="4" xfId="0" applyFill="1" applyBorder="1"/>
    <xf numFmtId="0" fontId="0" fillId="0" borderId="18" xfId="0" applyBorder="1"/>
    <xf numFmtId="0" fontId="0" fillId="11" borderId="1" xfId="0" applyFill="1" applyBorder="1"/>
    <xf numFmtId="0" fontId="0" fillId="13" borderId="1" xfId="0" applyFill="1" applyBorder="1"/>
    <xf numFmtId="0" fontId="0" fillId="12" borderId="1" xfId="0" applyFill="1" applyBorder="1"/>
    <xf numFmtId="0" fontId="0" fillId="10" borderId="1" xfId="0" applyFill="1" applyBorder="1"/>
    <xf numFmtId="0" fontId="0" fillId="14" borderId="1" xfId="0" applyFill="1" applyBorder="1"/>
    <xf numFmtId="0" fontId="0" fillId="18" borderId="3" xfId="0" applyFill="1" applyBorder="1"/>
    <xf numFmtId="0" fontId="0" fillId="18" borderId="4" xfId="0" applyFill="1" applyBorder="1"/>
    <xf numFmtId="0" fontId="0" fillId="0" borderId="1" xfId="0" applyBorder="1"/>
    <xf numFmtId="0" fontId="0" fillId="9" borderId="1" xfId="0" applyFill="1" applyBorder="1"/>
    <xf numFmtId="0" fontId="0" fillId="8" borderId="3" xfId="0" applyFill="1" applyBorder="1"/>
    <xf numFmtId="0" fontId="0" fillId="8" borderId="4" xfId="0" applyFill="1" applyBorder="1"/>
    <xf numFmtId="0" fontId="0" fillId="4" borderId="1" xfId="0" applyFill="1" applyBorder="1"/>
    <xf numFmtId="4" fontId="5" fillId="20" borderId="1" xfId="3" applyNumberFormat="1" applyFont="1" applyFill="1" applyBorder="1" applyAlignment="1">
      <alignment horizontal="left" vertical="center"/>
    </xf>
    <xf numFmtId="4" fontId="8" fillId="20" borderId="1" xfId="3" applyNumberFormat="1" applyFont="1" applyFill="1" applyBorder="1" applyAlignment="1">
      <alignment horizontal="center" vertical="center"/>
    </xf>
    <xf numFmtId="167" fontId="5" fillId="14" borderId="17" xfId="3" applyNumberFormat="1" applyFont="1" applyFill="1" applyBorder="1" applyAlignment="1">
      <alignment horizontal="center" vertical="center"/>
    </xf>
    <xf numFmtId="167" fontId="5" fillId="14" borderId="18" xfId="3" applyNumberFormat="1" applyFont="1" applyFill="1" applyBorder="1" applyAlignment="1">
      <alignment horizontal="left" vertical="center"/>
    </xf>
    <xf numFmtId="167" fontId="5" fillId="14" borderId="18" xfId="3" applyNumberFormat="1" applyFont="1" applyFill="1" applyBorder="1" applyAlignment="1">
      <alignment horizontal="center" vertical="center"/>
    </xf>
    <xf numFmtId="4" fontId="5" fillId="10" borderId="4" xfId="3" applyNumberFormat="1" applyFont="1" applyFill="1" applyBorder="1" applyAlignment="1">
      <alignment horizontal="left" vertical="center"/>
    </xf>
    <xf numFmtId="4" fontId="8" fillId="10" borderId="4" xfId="3" applyNumberFormat="1" applyFont="1" applyFill="1" applyBorder="1" applyAlignment="1">
      <alignment horizontal="center" vertical="center"/>
    </xf>
    <xf numFmtId="167" fontId="5" fillId="7" borderId="25" xfId="3" applyNumberFormat="1" applyFont="1" applyFill="1" applyBorder="1" applyAlignment="1">
      <alignment horizontal="left" vertical="center"/>
    </xf>
    <xf numFmtId="167" fontId="5" fillId="7" borderId="25" xfId="3" applyNumberFormat="1" applyFont="1" applyFill="1" applyBorder="1" applyAlignment="1">
      <alignment horizontal="center" vertical="center"/>
    </xf>
    <xf numFmtId="167" fontId="5" fillId="7" borderId="26" xfId="3" applyNumberFormat="1" applyFont="1" applyFill="1" applyBorder="1" applyAlignment="1">
      <alignment horizontal="center" vertical="center"/>
    </xf>
    <xf numFmtId="167" fontId="9" fillId="15" borderId="4" xfId="3" applyNumberFormat="1" applyFont="1" applyFill="1" applyBorder="1" applyAlignment="1">
      <alignment horizontal="left" vertical="center"/>
    </xf>
    <xf numFmtId="167" fontId="7" fillId="15" borderId="4" xfId="3" applyNumberFormat="1" applyFont="1" applyFill="1" applyBorder="1" applyAlignment="1">
      <alignment horizontal="left" vertical="center"/>
    </xf>
    <xf numFmtId="167" fontId="5" fillId="15" borderId="8" xfId="3" applyNumberFormat="1" applyFont="1" applyFill="1" applyBorder="1" applyAlignment="1">
      <alignment horizontal="left" vertical="center"/>
    </xf>
    <xf numFmtId="167" fontId="5" fillId="15" borderId="3" xfId="3" applyNumberFormat="1" applyFont="1" applyFill="1" applyBorder="1" applyAlignment="1">
      <alignment horizontal="left" vertical="center"/>
    </xf>
    <xf numFmtId="167" fontId="5" fillId="15" borderId="3" xfId="3" applyNumberFormat="1" applyFont="1" applyFill="1" applyBorder="1" applyAlignment="1">
      <alignment horizontal="center" vertical="center"/>
    </xf>
    <xf numFmtId="167" fontId="7" fillId="15" borderId="3" xfId="3" applyNumberFormat="1" applyFont="1" applyFill="1" applyBorder="1" applyAlignment="1">
      <alignment horizontal="left" vertical="center"/>
    </xf>
    <xf numFmtId="167" fontId="5" fillId="7" borderId="28" xfId="3" applyNumberFormat="1" applyFont="1" applyFill="1" applyBorder="1" applyAlignment="1">
      <alignment horizontal="left" vertical="center"/>
    </xf>
    <xf numFmtId="167" fontId="5" fillId="7" borderId="28" xfId="3" applyNumberFormat="1" applyFont="1" applyFill="1" applyBorder="1" applyAlignment="1">
      <alignment horizontal="center" vertical="center"/>
    </xf>
    <xf numFmtId="167" fontId="7" fillId="7" borderId="29" xfId="3" applyNumberFormat="1" applyFont="1" applyFill="1" applyBorder="1" applyAlignment="1">
      <alignment horizontal="left" vertical="center"/>
    </xf>
    <xf numFmtId="0" fontId="17" fillId="4" borderId="4" xfId="0" applyFont="1" applyFill="1" applyBorder="1" applyAlignment="1"/>
    <xf numFmtId="43" fontId="5" fillId="4" borderId="9" xfId="1" applyFont="1" applyFill="1" applyBorder="1" applyAlignment="1">
      <alignment horizontal="left" vertical="center" wrapText="1"/>
    </xf>
    <xf numFmtId="167" fontId="5" fillId="4" borderId="4" xfId="3" applyNumberFormat="1" applyFont="1" applyFill="1" applyBorder="1" applyAlignment="1">
      <alignment horizontal="left" vertical="center" wrapText="1"/>
    </xf>
    <xf numFmtId="43" fontId="5" fillId="4" borderId="3" xfId="1" applyFont="1" applyFill="1" applyBorder="1" applyAlignment="1"/>
    <xf numFmtId="168" fontId="9" fillId="4" borderId="8" xfId="3" applyNumberFormat="1" applyFont="1" applyFill="1" applyBorder="1" applyAlignment="1">
      <alignment horizontal="left" vertical="center"/>
    </xf>
    <xf numFmtId="168" fontId="9" fillId="4" borderId="3" xfId="3" applyNumberFormat="1" applyFont="1" applyFill="1" applyBorder="1" applyAlignment="1">
      <alignment horizontal="left" vertical="center"/>
    </xf>
    <xf numFmtId="168" fontId="7" fillId="4" borderId="3" xfId="3" applyNumberFormat="1" applyFont="1" applyFill="1" applyBorder="1" applyAlignment="1">
      <alignment horizontal="left" vertical="center"/>
    </xf>
    <xf numFmtId="43" fontId="7" fillId="4" borderId="3" xfId="1" applyFont="1" applyFill="1" applyBorder="1" applyAlignment="1">
      <alignment horizontal="left" vertical="center"/>
    </xf>
    <xf numFmtId="43" fontId="5" fillId="19" borderId="25" xfId="1" applyFont="1" applyFill="1" applyBorder="1" applyAlignment="1">
      <alignment vertical="center"/>
    </xf>
    <xf numFmtId="168" fontId="9" fillId="19" borderId="25" xfId="3" applyNumberFormat="1" applyFont="1" applyFill="1" applyBorder="1" applyAlignment="1">
      <alignment horizontal="left" vertical="center"/>
    </xf>
    <xf numFmtId="168" fontId="9" fillId="19" borderId="28" xfId="3" applyNumberFormat="1" applyFont="1" applyFill="1" applyBorder="1" applyAlignment="1">
      <alignment horizontal="left" vertical="center"/>
    </xf>
    <xf numFmtId="168" fontId="7" fillId="19" borderId="28" xfId="3" applyNumberFormat="1" applyFont="1" applyFill="1" applyBorder="1" applyAlignment="1">
      <alignment horizontal="left" vertical="center"/>
    </xf>
    <xf numFmtId="43" fontId="7" fillId="19" borderId="29" xfId="1" applyFont="1" applyFill="1" applyBorder="1" applyAlignment="1">
      <alignment horizontal="left" vertical="center"/>
    </xf>
    <xf numFmtId="169" fontId="9" fillId="17" borderId="9" xfId="3" applyNumberFormat="1" applyFont="1" applyFill="1" applyBorder="1" applyAlignment="1">
      <alignment horizontal="left" vertical="center"/>
    </xf>
    <xf numFmtId="169" fontId="9" fillId="17" borderId="4" xfId="3" applyNumberFormat="1" applyFont="1" applyFill="1" applyBorder="1" applyAlignment="1">
      <alignment horizontal="left" vertical="center"/>
    </xf>
    <xf numFmtId="4" fontId="11" fillId="17" borderId="4" xfId="3" applyNumberFormat="1" applyFont="1" applyFill="1" applyBorder="1" applyAlignment="1">
      <alignment horizontal="left" vertical="center"/>
    </xf>
    <xf numFmtId="167" fontId="5" fillId="17" borderId="8" xfId="3" applyNumberFormat="1" applyFont="1" applyFill="1" applyBorder="1" applyAlignment="1">
      <alignment horizontal="left" vertical="center"/>
    </xf>
    <xf numFmtId="167" fontId="5" fillId="17" borderId="3" xfId="3" applyNumberFormat="1" applyFont="1" applyFill="1" applyBorder="1" applyAlignment="1">
      <alignment horizontal="left" vertical="center"/>
    </xf>
    <xf numFmtId="4" fontId="6" fillId="17" borderId="3" xfId="3" applyNumberFormat="1" applyFont="1" applyFill="1" applyBorder="1" applyAlignment="1">
      <alignment horizontal="left" vertical="center"/>
    </xf>
    <xf numFmtId="4" fontId="11" fillId="17" borderId="3" xfId="3" applyNumberFormat="1" applyFont="1" applyFill="1" applyBorder="1" applyAlignment="1">
      <alignment horizontal="left" vertical="center"/>
    </xf>
    <xf numFmtId="0" fontId="10" fillId="14" borderId="4" xfId="3" applyNumberFormat="1" applyFont="1" applyFill="1" applyBorder="1" applyAlignment="1">
      <alignment horizontal="left" vertical="center"/>
    </xf>
    <xf numFmtId="4" fontId="10" fillId="14" borderId="4" xfId="3" applyNumberFormat="1" applyFont="1" applyFill="1" applyBorder="1" applyAlignment="1">
      <alignment horizontal="left" vertical="center"/>
    </xf>
    <xf numFmtId="167" fontId="5" fillId="21" borderId="33" xfId="3" applyNumberFormat="1" applyFont="1" applyFill="1" applyBorder="1" applyAlignment="1">
      <alignment horizontal="left" vertical="center"/>
    </xf>
    <xf numFmtId="167" fontId="5" fillId="21" borderId="28" xfId="3" applyNumberFormat="1" applyFont="1" applyFill="1" applyBorder="1" applyAlignment="1">
      <alignment horizontal="left" vertical="center"/>
    </xf>
    <xf numFmtId="4" fontId="6" fillId="21" borderId="28" xfId="3" applyNumberFormat="1" applyFont="1" applyFill="1" applyBorder="1" applyAlignment="1">
      <alignment horizontal="left" vertical="center"/>
    </xf>
    <xf numFmtId="4" fontId="11" fillId="21" borderId="29" xfId="3" applyNumberFormat="1" applyFont="1" applyFill="1" applyBorder="1" applyAlignment="1">
      <alignment horizontal="left" vertical="center"/>
    </xf>
    <xf numFmtId="167" fontId="5" fillId="14" borderId="8" xfId="3" applyNumberFormat="1" applyFont="1" applyFill="1" applyBorder="1" applyAlignment="1">
      <alignment horizontal="left" vertical="center"/>
    </xf>
    <xf numFmtId="167" fontId="5" fillId="14" borderId="3" xfId="3" applyNumberFormat="1" applyFont="1" applyFill="1" applyBorder="1" applyAlignment="1">
      <alignment horizontal="left" vertical="center"/>
    </xf>
    <xf numFmtId="4" fontId="5" fillId="14" borderId="3" xfId="3" applyNumberFormat="1" applyFont="1" applyFill="1" applyBorder="1" applyAlignment="1">
      <alignment horizontal="left" vertical="center"/>
    </xf>
    <xf numFmtId="4" fontId="10" fillId="14" borderId="3" xfId="3" applyNumberFormat="1" applyFont="1" applyFill="1" applyBorder="1" applyAlignment="1">
      <alignment horizontal="left" vertical="center"/>
    </xf>
    <xf numFmtId="4" fontId="5" fillId="7" borderId="28" xfId="3" applyNumberFormat="1" applyFont="1" applyFill="1" applyBorder="1" applyAlignment="1">
      <alignment horizontal="left" vertical="center"/>
    </xf>
    <xf numFmtId="4" fontId="10" fillId="7" borderId="29" xfId="3" applyNumberFormat="1" applyFont="1" applyFill="1" applyBorder="1" applyAlignment="1">
      <alignment horizontal="left" vertical="center"/>
    </xf>
    <xf numFmtId="168" fontId="9" fillId="10" borderId="9" xfId="3" applyNumberFormat="1" applyFont="1" applyFill="1" applyBorder="1" applyAlignment="1">
      <alignment horizontal="left" vertical="center"/>
    </xf>
    <xf numFmtId="168" fontId="9" fillId="10" borderId="4" xfId="3" applyNumberFormat="1" applyFont="1" applyFill="1" applyBorder="1" applyAlignment="1">
      <alignment horizontal="left" vertical="center"/>
    </xf>
    <xf numFmtId="4" fontId="7" fillId="10" borderId="4" xfId="3" applyNumberFormat="1" applyFont="1" applyFill="1" applyBorder="1" applyAlignment="1">
      <alignment horizontal="left" vertical="center"/>
    </xf>
    <xf numFmtId="4" fontId="9" fillId="10" borderId="4" xfId="3" applyNumberFormat="1" applyFont="1" applyFill="1" applyBorder="1" applyAlignment="1">
      <alignment horizontal="left" vertical="center"/>
    </xf>
    <xf numFmtId="167" fontId="5" fillId="10" borderId="8" xfId="3" applyNumberFormat="1" applyFont="1" applyFill="1" applyBorder="1" applyAlignment="1">
      <alignment horizontal="left" vertical="center"/>
    </xf>
    <xf numFmtId="167" fontId="5" fillId="10" borderId="3" xfId="3" applyNumberFormat="1" applyFont="1" applyFill="1" applyBorder="1" applyAlignment="1">
      <alignment horizontal="left" vertical="center"/>
    </xf>
    <xf numFmtId="4" fontId="6" fillId="10" borderId="3" xfId="3" applyNumberFormat="1" applyFont="1" applyFill="1" applyBorder="1" applyAlignment="1">
      <alignment horizontal="center" vertical="center"/>
    </xf>
    <xf numFmtId="4" fontId="13" fillId="10" borderId="3" xfId="3" applyNumberFormat="1" applyFont="1" applyFill="1" applyBorder="1" applyAlignment="1">
      <alignment horizontal="left" vertical="center"/>
    </xf>
    <xf numFmtId="167" fontId="5" fillId="20" borderId="33" xfId="3" applyNumberFormat="1" applyFont="1" applyFill="1" applyBorder="1" applyAlignment="1">
      <alignment horizontal="left" vertical="center"/>
    </xf>
    <xf numFmtId="167" fontId="5" fillId="20" borderId="28" xfId="3" applyNumberFormat="1" applyFont="1" applyFill="1" applyBorder="1" applyAlignment="1">
      <alignment horizontal="left" vertical="center"/>
    </xf>
    <xf numFmtId="4" fontId="6" fillId="20" borderId="28" xfId="3" applyNumberFormat="1" applyFont="1" applyFill="1" applyBorder="1" applyAlignment="1">
      <alignment horizontal="center" vertical="center"/>
    </xf>
    <xf numFmtId="4" fontId="13" fillId="20" borderId="29" xfId="3" applyNumberFormat="1" applyFont="1" applyFill="1" applyBorder="1" applyAlignment="1">
      <alignment horizontal="left" vertical="center"/>
    </xf>
    <xf numFmtId="166" fontId="5" fillId="0" borderId="9" xfId="3" applyNumberFormat="1" applyFont="1" applyFill="1" applyBorder="1" applyAlignment="1">
      <alignment horizontal="left" vertical="center"/>
    </xf>
    <xf numFmtId="166" fontId="5" fillId="0" borderId="4" xfId="3" applyNumberFormat="1" applyFont="1" applyFill="1" applyBorder="1" applyAlignment="1">
      <alignment horizontal="left" vertical="center"/>
    </xf>
    <xf numFmtId="4" fontId="6" fillId="0" borderId="4" xfId="3" applyNumberFormat="1" applyFont="1" applyFill="1" applyBorder="1" applyAlignment="1">
      <alignment horizontal="left" vertical="center"/>
    </xf>
    <xf numFmtId="0" fontId="0" fillId="12" borderId="18" xfId="0" applyFill="1" applyBorder="1"/>
    <xf numFmtId="43" fontId="0" fillId="11" borderId="1" xfId="1" applyFont="1" applyFill="1" applyBorder="1"/>
    <xf numFmtId="43" fontId="0" fillId="13" borderId="1" xfId="1" applyFont="1" applyFill="1" applyBorder="1"/>
    <xf numFmtId="43" fontId="0" fillId="12" borderId="1" xfId="1" applyFont="1" applyFill="1" applyBorder="1"/>
    <xf numFmtId="43" fontId="0" fillId="10" borderId="2" xfId="1" applyFont="1" applyFill="1" applyBorder="1"/>
    <xf numFmtId="43" fontId="0" fillId="10" borderId="16" xfId="1" applyFont="1" applyFill="1" applyBorder="1"/>
    <xf numFmtId="43" fontId="0" fillId="10" borderId="1" xfId="1" applyFont="1" applyFill="1" applyBorder="1"/>
    <xf numFmtId="43" fontId="0" fillId="14" borderId="1" xfId="1" applyFont="1" applyFill="1" applyBorder="1"/>
    <xf numFmtId="43" fontId="0" fillId="18" borderId="8" xfId="1" applyFont="1" applyFill="1" applyBorder="1"/>
    <xf numFmtId="43" fontId="0" fillId="18" borderId="9" xfId="1" applyFont="1" applyFill="1" applyBorder="1"/>
    <xf numFmtId="43" fontId="0" fillId="0" borderId="1" xfId="1" applyFont="1" applyBorder="1"/>
    <xf numFmtId="43" fontId="0" fillId="9" borderId="1" xfId="1" applyFont="1" applyFill="1" applyBorder="1"/>
    <xf numFmtId="43" fontId="0" fillId="4" borderId="1" xfId="1" applyFont="1" applyFill="1" applyBorder="1"/>
    <xf numFmtId="43" fontId="0" fillId="12" borderId="18" xfId="1" applyFont="1" applyFill="1" applyBorder="1"/>
    <xf numFmtId="43" fontId="0" fillId="8" borderId="8" xfId="1" applyFont="1" applyFill="1" applyBorder="1"/>
    <xf numFmtId="43" fontId="0" fillId="8" borderId="9" xfId="1" applyFont="1" applyFill="1" applyBorder="1"/>
    <xf numFmtId="43" fontId="0" fillId="3" borderId="1" xfId="1" applyFont="1" applyFill="1" applyBorder="1"/>
    <xf numFmtId="43" fontId="2" fillId="11" borderId="0" xfId="1" applyFont="1" applyFill="1" applyBorder="1" applyAlignment="1"/>
    <xf numFmtId="43" fontId="2" fillId="11" borderId="6" xfId="1" applyFont="1" applyFill="1" applyBorder="1" applyAlignment="1"/>
    <xf numFmtId="43" fontId="5" fillId="4" borderId="3" xfId="1" applyFont="1" applyFill="1" applyBorder="1" applyAlignment="1">
      <alignment vertical="center" wrapText="1"/>
    </xf>
    <xf numFmtId="43" fontId="18" fillId="14" borderId="1" xfId="1" applyFont="1" applyFill="1" applyBorder="1" applyAlignment="1">
      <alignment horizontal="left" vertical="center" wrapText="1"/>
    </xf>
    <xf numFmtId="43" fontId="17" fillId="14" borderId="4" xfId="1" applyFont="1" applyFill="1" applyBorder="1" applyAlignment="1">
      <alignment vertical="top" wrapText="1"/>
    </xf>
    <xf numFmtId="0" fontId="5" fillId="9" borderId="18" xfId="3" applyFont="1" applyFill="1" applyBorder="1" applyAlignment="1">
      <alignment horizontal="left" vertical="top" wrapText="1"/>
    </xf>
    <xf numFmtId="43" fontId="23" fillId="0" borderId="18" xfId="1" applyFont="1" applyBorder="1"/>
    <xf numFmtId="43" fontId="22" fillId="0" borderId="18" xfId="1" applyFont="1" applyBorder="1"/>
    <xf numFmtId="43" fontId="22" fillId="0" borderId="1" xfId="1" applyFont="1" applyBorder="1"/>
    <xf numFmtId="43" fontId="1" fillId="3" borderId="16" xfId="1" applyFont="1" applyFill="1" applyBorder="1"/>
    <xf numFmtId="43" fontId="1" fillId="11" borderId="16" xfId="1" applyFont="1" applyFill="1" applyBorder="1"/>
    <xf numFmtId="43" fontId="1" fillId="0" borderId="16" xfId="1" applyFont="1" applyBorder="1"/>
    <xf numFmtId="43" fontId="1" fillId="14" borderId="16" xfId="1" applyFont="1" applyFill="1" applyBorder="1"/>
    <xf numFmtId="43" fontId="1" fillId="4" borderId="16" xfId="1" applyFont="1" applyFill="1" applyBorder="1"/>
    <xf numFmtId="43" fontId="1" fillId="12" borderId="16" xfId="1" applyFont="1" applyFill="1" applyBorder="1"/>
    <xf numFmtId="43" fontId="1" fillId="10" borderId="1" xfId="1" applyFont="1" applyFill="1" applyBorder="1"/>
    <xf numFmtId="43" fontId="1" fillId="9" borderId="1" xfId="1" applyFont="1" applyFill="1" applyBorder="1"/>
    <xf numFmtId="43" fontId="1" fillId="0" borderId="1" xfId="1" applyFont="1" applyBorder="1"/>
    <xf numFmtId="43" fontId="21" fillId="0" borderId="2" xfId="0" applyNumberFormat="1" applyFont="1" applyBorder="1" applyAlignment="1"/>
    <xf numFmtId="43" fontId="0" fillId="0" borderId="2" xfId="1" applyFont="1" applyBorder="1" applyAlignment="1"/>
    <xf numFmtId="43" fontId="0" fillId="14" borderId="2" xfId="1" applyFont="1" applyFill="1" applyBorder="1" applyAlignment="1"/>
    <xf numFmtId="43" fontId="0" fillId="4" borderId="2" xfId="1" applyFont="1" applyFill="1" applyBorder="1" applyAlignment="1"/>
    <xf numFmtId="43" fontId="0" fillId="12" borderId="2" xfId="1" applyFont="1" applyFill="1" applyBorder="1" applyAlignment="1"/>
    <xf numFmtId="43" fontId="0" fillId="10" borderId="2" xfId="1" applyFont="1" applyFill="1" applyBorder="1" applyAlignment="1"/>
    <xf numFmtId="43" fontId="0" fillId="9" borderId="2" xfId="1" applyFont="1" applyFill="1" applyBorder="1" applyAlignment="1"/>
    <xf numFmtId="43" fontId="0" fillId="3" borderId="2" xfId="1" applyFont="1" applyFill="1" applyBorder="1" applyAlignment="1"/>
    <xf numFmtId="43" fontId="0" fillId="11" borderId="2" xfId="1" applyFont="1" applyFill="1" applyBorder="1" applyAlignment="1"/>
    <xf numFmtId="43" fontId="0" fillId="13" borderId="2" xfId="1" applyFont="1" applyFill="1" applyBorder="1" applyAlignment="1"/>
    <xf numFmtId="43" fontId="21" fillId="0" borderId="2" xfId="1" applyFont="1" applyBorder="1" applyAlignment="1"/>
    <xf numFmtId="0" fontId="22" fillId="12" borderId="8" xfId="0" applyFont="1" applyFill="1" applyBorder="1" applyAlignment="1">
      <alignment horizontal="center"/>
    </xf>
    <xf numFmtId="0" fontId="22" fillId="12" borderId="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24" fillId="3" borderId="2" xfId="0" applyFont="1" applyFill="1" applyBorder="1"/>
    <xf numFmtId="43" fontId="24" fillId="3" borderId="2" xfId="1" applyFont="1" applyFill="1" applyBorder="1" applyAlignment="1"/>
    <xf numFmtId="43" fontId="24" fillId="3" borderId="1" xfId="1" applyFont="1" applyFill="1" applyBorder="1" applyAlignment="1"/>
    <xf numFmtId="0" fontId="5" fillId="11" borderId="5" xfId="3" applyFont="1" applyFill="1" applyBorder="1" applyAlignment="1">
      <alignment horizontal="left" vertical="center" wrapText="1"/>
    </xf>
    <xf numFmtId="0" fontId="5" fillId="11" borderId="6" xfId="3" applyFont="1" applyFill="1" applyBorder="1" applyAlignment="1">
      <alignment horizontal="left" vertical="center" wrapText="1"/>
    </xf>
    <xf numFmtId="43" fontId="5" fillId="11" borderId="6" xfId="1" applyFont="1" applyFill="1" applyBorder="1" applyAlignment="1">
      <alignment horizontal="right" vertical="center"/>
    </xf>
    <xf numFmtId="43" fontId="5" fillId="11" borderId="6" xfId="1" applyFont="1" applyFill="1" applyBorder="1" applyAlignment="1">
      <alignment horizontal="center" vertical="center" wrapText="1"/>
    </xf>
    <xf numFmtId="0" fontId="9" fillId="11" borderId="6" xfId="3" applyFont="1" applyFill="1" applyBorder="1" applyAlignment="1">
      <alignment horizontal="left" vertical="center" wrapText="1"/>
    </xf>
    <xf numFmtId="0" fontId="26" fillId="11" borderId="0" xfId="3" applyFont="1" applyFill="1" applyBorder="1" applyAlignment="1">
      <alignment horizontal="left" vertical="center"/>
    </xf>
    <xf numFmtId="4" fontId="26" fillId="11" borderId="0" xfId="3" applyNumberFormat="1" applyFont="1" applyFill="1" applyBorder="1" applyAlignment="1">
      <alignment horizontal="left" vertical="center"/>
    </xf>
    <xf numFmtId="0" fontId="5" fillId="11" borderId="19" xfId="3" applyFont="1" applyFill="1" applyBorder="1" applyAlignment="1">
      <alignment horizontal="left" vertical="center" wrapText="1"/>
    </xf>
    <xf numFmtId="0" fontId="5" fillId="11" borderId="12" xfId="3" applyFont="1" applyFill="1" applyBorder="1" applyAlignment="1">
      <alignment horizontal="left" vertical="center" wrapText="1"/>
    </xf>
    <xf numFmtId="43" fontId="5" fillId="11" borderId="12" xfId="1" applyFont="1" applyFill="1" applyBorder="1" applyAlignment="1">
      <alignment horizontal="right" vertical="center"/>
    </xf>
    <xf numFmtId="43" fontId="5" fillId="11" borderId="12" xfId="1" applyFont="1" applyFill="1" applyBorder="1" applyAlignment="1">
      <alignment horizontal="center" vertical="center"/>
    </xf>
    <xf numFmtId="43" fontId="5" fillId="11" borderId="12" xfId="1" applyFont="1" applyFill="1" applyBorder="1" applyAlignment="1">
      <alignment horizontal="center" vertical="center" wrapText="1"/>
    </xf>
    <xf numFmtId="0" fontId="9" fillId="11" borderId="12" xfId="3" applyFont="1" applyFill="1" applyBorder="1" applyAlignment="1">
      <alignment horizontal="left" vertical="center" wrapText="1"/>
    </xf>
    <xf numFmtId="0" fontId="7" fillId="11" borderId="12" xfId="3" applyFont="1" applyFill="1" applyBorder="1" applyAlignment="1">
      <alignment horizontal="center" vertical="center"/>
    </xf>
    <xf numFmtId="4" fontId="26" fillId="11" borderId="13" xfId="3" applyNumberFormat="1" applyFont="1" applyFill="1" applyBorder="1" applyAlignment="1">
      <alignment horizontal="left" vertical="center"/>
    </xf>
    <xf numFmtId="0" fontId="5" fillId="3" borderId="21" xfId="3" applyFont="1" applyFill="1" applyBorder="1" applyAlignment="1">
      <alignment horizontal="left" vertical="center" wrapText="1"/>
    </xf>
    <xf numFmtId="0" fontId="5" fillId="3" borderId="22" xfId="3" applyFont="1" applyFill="1" applyBorder="1" applyAlignment="1">
      <alignment horizontal="left" vertical="center" wrapText="1"/>
    </xf>
    <xf numFmtId="43" fontId="18" fillId="3" borderId="22" xfId="1" applyFont="1" applyFill="1" applyBorder="1" applyAlignment="1">
      <alignment horizontal="right" vertical="center"/>
    </xf>
    <xf numFmtId="43" fontId="18" fillId="3" borderId="22" xfId="1" applyFont="1" applyFill="1" applyBorder="1" applyAlignment="1">
      <alignment horizontal="center" vertical="center"/>
    </xf>
    <xf numFmtId="43" fontId="5" fillId="3" borderId="22" xfId="1" applyFont="1" applyFill="1" applyBorder="1" applyAlignment="1">
      <alignment horizontal="center" vertical="center"/>
    </xf>
    <xf numFmtId="43" fontId="5" fillId="3" borderId="22" xfId="1" applyFont="1" applyFill="1" applyBorder="1" applyAlignment="1">
      <alignment horizontal="center" vertical="center" wrapText="1"/>
    </xf>
    <xf numFmtId="43" fontId="5" fillId="3" borderId="22" xfId="1" applyFont="1" applyFill="1" applyBorder="1" applyAlignment="1">
      <alignment horizontal="right" vertical="center"/>
    </xf>
    <xf numFmtId="0" fontId="9" fillId="3" borderId="22" xfId="3" applyFont="1" applyFill="1" applyBorder="1" applyAlignment="1">
      <alignment horizontal="left" vertical="center" wrapText="1"/>
    </xf>
    <xf numFmtId="0" fontId="7" fillId="3" borderId="22" xfId="3" applyFont="1" applyFill="1" applyBorder="1" applyAlignment="1">
      <alignment horizontal="center" vertical="center"/>
    </xf>
    <xf numFmtId="4" fontId="26" fillId="3" borderId="23" xfId="3" applyNumberFormat="1" applyFont="1" applyFill="1" applyBorder="1" applyAlignment="1">
      <alignment horizontal="left" vertical="center"/>
    </xf>
    <xf numFmtId="0" fontId="5" fillId="13" borderId="20" xfId="3" applyFont="1" applyFill="1" applyBorder="1" applyAlignment="1">
      <alignment horizontal="left" vertical="center" wrapText="1"/>
    </xf>
    <xf numFmtId="0" fontId="5" fillId="13" borderId="10" xfId="3" applyFont="1" applyFill="1" applyBorder="1" applyAlignment="1">
      <alignment horizontal="left" vertical="center" wrapText="1"/>
    </xf>
    <xf numFmtId="43" fontId="5" fillId="13" borderId="10" xfId="1" applyFont="1" applyFill="1" applyBorder="1" applyAlignment="1">
      <alignment horizontal="center" vertical="center"/>
    </xf>
    <xf numFmtId="43" fontId="5" fillId="13" borderId="10" xfId="1" applyFont="1" applyFill="1" applyBorder="1" applyAlignment="1">
      <alignment horizontal="center" vertical="center" wrapText="1"/>
    </xf>
    <xf numFmtId="0" fontId="9" fillId="13" borderId="10" xfId="3" applyFont="1" applyFill="1" applyBorder="1" applyAlignment="1">
      <alignment horizontal="left" wrapText="1"/>
    </xf>
    <xf numFmtId="0" fontId="8" fillId="13" borderId="10" xfId="3" applyFont="1" applyFill="1" applyBorder="1" applyAlignment="1">
      <alignment horizontal="center"/>
    </xf>
    <xf numFmtId="0" fontId="8" fillId="13" borderId="11" xfId="3" applyFont="1" applyFill="1" applyBorder="1" applyAlignment="1">
      <alignment horizontal="center"/>
    </xf>
    <xf numFmtId="0" fontId="5" fillId="13" borderId="5" xfId="3" applyFont="1" applyFill="1" applyBorder="1" applyAlignment="1">
      <alignment horizontal="left" vertical="center" wrapText="1"/>
    </xf>
    <xf numFmtId="0" fontId="5" fillId="13" borderId="6" xfId="3" applyFont="1" applyFill="1" applyBorder="1" applyAlignment="1">
      <alignment horizontal="left" vertical="center" wrapText="1"/>
    </xf>
    <xf numFmtId="43" fontId="5" fillId="13" borderId="6" xfId="1" applyFont="1" applyFill="1" applyBorder="1" applyAlignment="1">
      <alignment horizontal="right" vertical="center"/>
    </xf>
    <xf numFmtId="43" fontId="6" fillId="13" borderId="6" xfId="1" applyFont="1" applyFill="1" applyBorder="1" applyAlignment="1">
      <alignment horizontal="center" vertical="center" wrapText="1"/>
    </xf>
    <xf numFmtId="43" fontId="5" fillId="13" borderId="6" xfId="1" applyFont="1" applyFill="1" applyBorder="1" applyAlignment="1">
      <alignment horizontal="center" vertical="center" wrapText="1"/>
    </xf>
    <xf numFmtId="43" fontId="5" fillId="13" borderId="6" xfId="1" applyFont="1" applyFill="1" applyBorder="1" applyAlignment="1">
      <alignment horizontal="center" vertical="center"/>
    </xf>
    <xf numFmtId="0" fontId="9" fillId="13" borderId="6" xfId="3" applyFont="1" applyFill="1" applyBorder="1" applyAlignment="1">
      <alignment horizontal="left" vertical="center" wrapText="1"/>
    </xf>
    <xf numFmtId="0" fontId="26" fillId="13" borderId="6" xfId="3" applyFont="1" applyFill="1" applyBorder="1" applyAlignment="1">
      <alignment horizontal="left" vertical="center"/>
    </xf>
    <xf numFmtId="167" fontId="5" fillId="13" borderId="7" xfId="3" applyNumberFormat="1" applyFont="1" applyFill="1" applyBorder="1" applyAlignment="1">
      <alignment horizontal="left" vertical="center"/>
    </xf>
    <xf numFmtId="43" fontId="5" fillId="13" borderId="6" xfId="1" applyFont="1" applyFill="1" applyBorder="1" applyAlignment="1">
      <alignment vertical="center"/>
    </xf>
    <xf numFmtId="43" fontId="5" fillId="13" borderId="6" xfId="1" applyFont="1" applyFill="1" applyBorder="1" applyAlignment="1"/>
    <xf numFmtId="167" fontId="6" fillId="13" borderId="6" xfId="3" applyNumberFormat="1" applyFont="1" applyFill="1" applyBorder="1" applyAlignment="1">
      <alignment horizontal="left" vertical="center"/>
    </xf>
    <xf numFmtId="0" fontId="5" fillId="13" borderId="19" xfId="3" applyFont="1" applyFill="1" applyBorder="1" applyAlignment="1">
      <alignment horizontal="left" vertical="center" wrapText="1"/>
    </xf>
    <xf numFmtId="0" fontId="5" fillId="13" borderId="12" xfId="3" applyFont="1" applyFill="1" applyBorder="1" applyAlignment="1">
      <alignment horizontal="left" vertical="center" wrapText="1"/>
    </xf>
    <xf numFmtId="43" fontId="5" fillId="13" borderId="12" xfId="1" applyFont="1" applyFill="1" applyBorder="1" applyAlignment="1">
      <alignment horizontal="center" vertical="center"/>
    </xf>
    <xf numFmtId="43" fontId="5" fillId="13" borderId="12" xfId="1" applyFont="1" applyFill="1" applyBorder="1" applyAlignment="1">
      <alignment horizontal="center" vertical="center" wrapText="1"/>
    </xf>
    <xf numFmtId="0" fontId="9" fillId="13" borderId="12" xfId="3" applyFont="1" applyFill="1" applyBorder="1" applyAlignment="1">
      <alignment horizontal="left" wrapText="1"/>
    </xf>
    <xf numFmtId="0" fontId="8" fillId="13" borderId="12" xfId="3" applyFont="1" applyFill="1" applyBorder="1" applyAlignment="1">
      <alignment horizontal="center"/>
    </xf>
    <xf numFmtId="0" fontId="8" fillId="13" borderId="13" xfId="3" applyFont="1" applyFill="1" applyBorder="1" applyAlignment="1">
      <alignment horizontal="center"/>
    </xf>
    <xf numFmtId="0" fontId="5" fillId="16" borderId="21" xfId="3" applyFont="1" applyFill="1" applyBorder="1" applyAlignment="1">
      <alignment horizontal="left" vertical="center" wrapText="1"/>
    </xf>
    <xf numFmtId="0" fontId="5" fillId="16" borderId="22" xfId="3" applyFont="1" applyFill="1" applyBorder="1" applyAlignment="1">
      <alignment horizontal="left" vertical="center" wrapText="1"/>
    </xf>
    <xf numFmtId="43" fontId="18" fillId="16" borderId="22" xfId="1" applyFont="1" applyFill="1" applyBorder="1" applyAlignment="1">
      <alignment horizontal="center" vertical="center"/>
    </xf>
    <xf numFmtId="43" fontId="5" fillId="16" borderId="22" xfId="1" applyFont="1" applyFill="1" applyBorder="1" applyAlignment="1">
      <alignment horizontal="center" vertical="center" wrapText="1"/>
    </xf>
    <xf numFmtId="43" fontId="5" fillId="16" borderId="22" xfId="1" applyFont="1" applyFill="1" applyBorder="1" applyAlignment="1">
      <alignment horizontal="center" vertical="center"/>
    </xf>
    <xf numFmtId="0" fontId="9" fillId="16" borderId="22" xfId="3" applyFont="1" applyFill="1" applyBorder="1" applyAlignment="1">
      <alignment horizontal="left" wrapText="1"/>
    </xf>
    <xf numFmtId="0" fontId="8" fillId="16" borderId="22" xfId="3" applyFont="1" applyFill="1" applyBorder="1" applyAlignment="1">
      <alignment horizontal="center"/>
    </xf>
    <xf numFmtId="0" fontId="8" fillId="16" borderId="23" xfId="3" applyFont="1" applyFill="1" applyBorder="1" applyAlignment="1">
      <alignment horizontal="center"/>
    </xf>
    <xf numFmtId="0" fontId="5" fillId="12" borderId="20" xfId="3" applyFont="1" applyFill="1" applyBorder="1" applyAlignment="1">
      <alignment horizontal="left" vertical="center" wrapText="1"/>
    </xf>
    <xf numFmtId="0" fontId="5" fillId="12" borderId="10" xfId="3" applyFont="1" applyFill="1" applyBorder="1" applyAlignment="1">
      <alignment horizontal="left" vertical="center" wrapText="1"/>
    </xf>
    <xf numFmtId="43" fontId="5" fillId="12" borderId="10" xfId="1" applyFont="1" applyFill="1" applyBorder="1" applyAlignment="1">
      <alignment horizontal="right" vertical="center"/>
    </xf>
    <xf numFmtId="43" fontId="5" fillId="12" borderId="10" xfId="1" applyFont="1" applyFill="1" applyBorder="1" applyAlignment="1">
      <alignment horizontal="center" vertical="center" wrapText="1"/>
    </xf>
    <xf numFmtId="43" fontId="5" fillId="12" borderId="10" xfId="1" applyFont="1" applyFill="1" applyBorder="1" applyAlignment="1">
      <alignment horizontal="center" vertical="center"/>
    </xf>
    <xf numFmtId="167" fontId="9" fillId="12" borderId="10" xfId="3" applyNumberFormat="1" applyFont="1" applyFill="1" applyBorder="1" applyAlignment="1">
      <alignment horizontal="left" vertical="center" wrapText="1"/>
    </xf>
    <xf numFmtId="167" fontId="5" fillId="12" borderId="10" xfId="3" applyNumberFormat="1" applyFont="1" applyFill="1" applyBorder="1" applyAlignment="1">
      <alignment horizontal="center" vertical="center"/>
    </xf>
    <xf numFmtId="167" fontId="5" fillId="12" borderId="11" xfId="3" applyNumberFormat="1" applyFont="1" applyFill="1" applyBorder="1" applyAlignment="1">
      <alignment horizontal="center" vertical="center"/>
    </xf>
    <xf numFmtId="0" fontId="5" fillId="12" borderId="5" xfId="3" applyFont="1" applyFill="1" applyBorder="1" applyAlignment="1">
      <alignment horizontal="left" vertical="center" wrapText="1"/>
    </xf>
    <xf numFmtId="0" fontId="5" fillId="12" borderId="6" xfId="3" applyFont="1" applyFill="1" applyBorder="1" applyAlignment="1">
      <alignment horizontal="left" vertical="center" wrapText="1"/>
    </xf>
    <xf numFmtId="43" fontId="5" fillId="12" borderId="6" xfId="1" applyFont="1" applyFill="1" applyBorder="1" applyAlignment="1">
      <alignment horizontal="right" vertical="center"/>
    </xf>
    <xf numFmtId="43" fontId="5" fillId="12" borderId="6" xfId="1" applyFont="1" applyFill="1" applyBorder="1" applyAlignment="1">
      <alignment horizontal="center" vertical="center" wrapText="1"/>
    </xf>
    <xf numFmtId="43" fontId="5" fillId="12" borderId="6" xfId="1" applyFont="1" applyFill="1" applyBorder="1" applyAlignment="1">
      <alignment horizontal="center" vertical="center"/>
    </xf>
    <xf numFmtId="0" fontId="9" fillId="12" borderId="6" xfId="3" applyFont="1" applyFill="1" applyBorder="1" applyAlignment="1">
      <alignment horizontal="left" vertical="center" wrapText="1"/>
    </xf>
    <xf numFmtId="0" fontId="26" fillId="12" borderId="6" xfId="3" applyFont="1" applyFill="1" applyBorder="1" applyAlignment="1">
      <alignment horizontal="left" vertical="center"/>
    </xf>
    <xf numFmtId="167" fontId="5" fillId="12" borderId="7" xfId="3" applyNumberFormat="1" applyFont="1" applyFill="1" applyBorder="1" applyAlignment="1">
      <alignment horizontal="center" vertical="center"/>
    </xf>
    <xf numFmtId="0" fontId="5" fillId="12" borderId="19" xfId="3" applyFont="1" applyFill="1" applyBorder="1" applyAlignment="1">
      <alignment horizontal="left" vertical="center" wrapText="1"/>
    </xf>
    <xf numFmtId="0" fontId="5" fillId="12" borderId="12" xfId="3" applyFont="1" applyFill="1" applyBorder="1" applyAlignment="1">
      <alignment horizontal="left" vertical="center" wrapText="1"/>
    </xf>
    <xf numFmtId="43" fontId="5" fillId="12" borderId="12" xfId="1" applyFont="1" applyFill="1" applyBorder="1" applyAlignment="1">
      <alignment horizontal="right" vertical="center"/>
    </xf>
    <xf numFmtId="43" fontId="5" fillId="12" borderId="12" xfId="1" applyFont="1" applyFill="1" applyBorder="1" applyAlignment="1">
      <alignment horizontal="center" vertical="center" wrapText="1"/>
    </xf>
    <xf numFmtId="43" fontId="5" fillId="12" borderId="12" xfId="1" applyFont="1" applyFill="1" applyBorder="1" applyAlignment="1">
      <alignment horizontal="center" vertical="center"/>
    </xf>
    <xf numFmtId="0" fontId="9" fillId="12" borderId="12" xfId="3" applyFont="1" applyFill="1" applyBorder="1" applyAlignment="1">
      <alignment horizontal="left" vertical="center" wrapText="1"/>
    </xf>
    <xf numFmtId="0" fontId="26" fillId="12" borderId="12" xfId="3" applyFont="1" applyFill="1" applyBorder="1" applyAlignment="1">
      <alignment horizontal="left" vertical="center"/>
    </xf>
    <xf numFmtId="167" fontId="5" fillId="12" borderId="13" xfId="3" applyNumberFormat="1" applyFont="1" applyFill="1" applyBorder="1" applyAlignment="1">
      <alignment horizontal="center" vertical="center"/>
    </xf>
    <xf numFmtId="0" fontId="5" fillId="5" borderId="24" xfId="3" applyFont="1" applyFill="1" applyBorder="1" applyAlignment="1">
      <alignment horizontal="left" vertical="center" wrapText="1"/>
    </xf>
    <xf numFmtId="0" fontId="5" fillId="5" borderId="25" xfId="3" applyFont="1" applyFill="1" applyBorder="1" applyAlignment="1">
      <alignment horizontal="left" vertical="center" wrapText="1"/>
    </xf>
    <xf numFmtId="43" fontId="18" fillId="5" borderId="25" xfId="1" applyFont="1" applyFill="1" applyBorder="1" applyAlignment="1">
      <alignment horizontal="right" vertical="center"/>
    </xf>
    <xf numFmtId="43" fontId="5" fillId="5" borderId="25" xfId="1" applyFont="1" applyFill="1" applyBorder="1" applyAlignment="1">
      <alignment horizontal="center" vertical="center" wrapText="1"/>
    </xf>
    <xf numFmtId="43" fontId="18" fillId="5" borderId="25" xfId="1" applyFont="1" applyFill="1" applyBorder="1" applyAlignment="1">
      <alignment horizontal="center" vertical="center"/>
    </xf>
    <xf numFmtId="43" fontId="5" fillId="5" borderId="25" xfId="1" applyFont="1" applyFill="1" applyBorder="1" applyAlignment="1">
      <alignment horizontal="center" vertical="center"/>
    </xf>
    <xf numFmtId="0" fontId="9" fillId="5" borderId="25" xfId="3" applyFont="1" applyFill="1" applyBorder="1" applyAlignment="1">
      <alignment horizontal="left" vertical="center" wrapText="1"/>
    </xf>
    <xf numFmtId="0" fontId="26" fillId="5" borderId="25" xfId="3" applyFont="1" applyFill="1" applyBorder="1" applyAlignment="1">
      <alignment horizontal="left" vertical="center"/>
    </xf>
    <xf numFmtId="167" fontId="5" fillId="5" borderId="26" xfId="3" applyNumberFormat="1" applyFont="1" applyFill="1" applyBorder="1" applyAlignment="1">
      <alignment horizontal="center" vertical="center"/>
    </xf>
    <xf numFmtId="0" fontId="5" fillId="14" borderId="18" xfId="3" applyFont="1" applyFill="1" applyBorder="1" applyAlignment="1">
      <alignment horizontal="left" vertical="top"/>
    </xf>
    <xf numFmtId="0" fontId="5" fillId="14" borderId="18" xfId="3" applyFont="1" applyFill="1" applyBorder="1" applyAlignment="1">
      <alignment horizontal="left" vertical="center"/>
    </xf>
    <xf numFmtId="0" fontId="5" fillId="14" borderId="18" xfId="3" applyFont="1" applyFill="1" applyBorder="1" applyAlignment="1">
      <alignment horizontal="left" vertical="top" wrapText="1" shrinkToFit="1" readingOrder="1"/>
    </xf>
    <xf numFmtId="43" fontId="5" fillId="14" borderId="18" xfId="1" applyFont="1" applyFill="1" applyBorder="1" applyAlignment="1">
      <alignment horizontal="right" vertical="center"/>
    </xf>
    <xf numFmtId="43" fontId="5" fillId="14" borderId="18" xfId="1" applyFont="1" applyFill="1" applyBorder="1" applyAlignment="1">
      <alignment horizontal="center" vertical="center"/>
    </xf>
    <xf numFmtId="0" fontId="5" fillId="14" borderId="24" xfId="3" applyFont="1" applyFill="1" applyBorder="1" applyAlignment="1">
      <alignment horizontal="left" vertical="top"/>
    </xf>
    <xf numFmtId="0" fontId="5" fillId="7" borderId="25" xfId="3" applyFont="1" applyFill="1" applyBorder="1" applyAlignment="1">
      <alignment horizontal="left" vertical="center"/>
    </xf>
    <xf numFmtId="0" fontId="5" fillId="7" borderId="25" xfId="3" applyFont="1" applyFill="1" applyBorder="1" applyAlignment="1">
      <alignment horizontal="left" vertical="top" wrapText="1" shrinkToFit="1" readingOrder="1"/>
    </xf>
    <xf numFmtId="43" fontId="18" fillId="7" borderId="25" xfId="1" applyFont="1" applyFill="1" applyBorder="1" applyAlignment="1">
      <alignment horizontal="right" vertical="center"/>
    </xf>
    <xf numFmtId="43" fontId="5" fillId="7" borderId="25" xfId="1" applyFont="1" applyFill="1" applyBorder="1" applyAlignment="1">
      <alignment horizontal="right" vertical="center"/>
    </xf>
    <xf numFmtId="43" fontId="18" fillId="7" borderId="25" xfId="1" applyFont="1" applyFill="1" applyBorder="1" applyAlignment="1">
      <alignment horizontal="center" vertical="center"/>
    </xf>
    <xf numFmtId="43" fontId="5" fillId="7" borderId="25" xfId="1" applyFont="1" applyFill="1" applyBorder="1" applyAlignment="1">
      <alignment horizontal="center" vertical="center"/>
    </xf>
    <xf numFmtId="0" fontId="5" fillId="10" borderId="4" xfId="3" applyFont="1" applyFill="1" applyBorder="1" applyAlignment="1">
      <alignment horizontal="left" vertical="top"/>
    </xf>
    <xf numFmtId="0" fontId="5" fillId="10" borderId="4" xfId="3" applyFont="1" applyFill="1" applyBorder="1" applyAlignment="1">
      <alignment horizontal="left" vertical="center"/>
    </xf>
    <xf numFmtId="0" fontId="5" fillId="10" borderId="4" xfId="3" applyFont="1" applyFill="1" applyBorder="1" applyAlignment="1">
      <alignment horizontal="left" vertical="top" wrapText="1" shrinkToFit="1" readingOrder="1"/>
    </xf>
    <xf numFmtId="43" fontId="5" fillId="10" borderId="4" xfId="1" applyFont="1" applyFill="1" applyBorder="1" applyAlignment="1">
      <alignment horizontal="right" vertical="center"/>
    </xf>
    <xf numFmtId="43" fontId="5" fillId="10" borderId="4" xfId="1" applyFont="1" applyFill="1" applyBorder="1" applyAlignment="1">
      <alignment horizontal="center" vertical="center"/>
    </xf>
    <xf numFmtId="0" fontId="5" fillId="20" borderId="1" xfId="3" applyFont="1" applyFill="1" applyBorder="1" applyAlignment="1">
      <alignment horizontal="left" vertical="top"/>
    </xf>
    <xf numFmtId="0" fontId="5" fillId="20" borderId="1" xfId="3" applyFont="1" applyFill="1" applyBorder="1" applyAlignment="1">
      <alignment horizontal="left" vertical="center"/>
    </xf>
    <xf numFmtId="0" fontId="5" fillId="20" borderId="1" xfId="3" applyFont="1" applyFill="1" applyBorder="1" applyAlignment="1">
      <alignment horizontal="left" vertical="top" wrapText="1" shrinkToFit="1" readingOrder="1"/>
    </xf>
    <xf numFmtId="43" fontId="5" fillId="20" borderId="1" xfId="1" applyFont="1" applyFill="1" applyBorder="1" applyAlignment="1">
      <alignment horizontal="right" vertical="center"/>
    </xf>
    <xf numFmtId="43" fontId="5" fillId="20" borderId="1" xfId="1" applyFont="1" applyFill="1" applyBorder="1" applyAlignment="1">
      <alignment horizontal="center" vertical="center"/>
    </xf>
    <xf numFmtId="0" fontId="5" fillId="10" borderId="1" xfId="3" applyFont="1" applyFill="1" applyBorder="1" applyAlignment="1">
      <alignment horizontal="left" vertical="top"/>
    </xf>
    <xf numFmtId="0" fontId="5" fillId="10" borderId="1" xfId="3" applyFont="1" applyFill="1" applyBorder="1" applyAlignment="1">
      <alignment horizontal="left" vertical="center"/>
    </xf>
    <xf numFmtId="0" fontId="5" fillId="10" borderId="1" xfId="3" applyFont="1" applyFill="1" applyBorder="1" applyAlignment="1">
      <alignment horizontal="left" vertical="top" wrapText="1" shrinkToFit="1" readingOrder="1"/>
    </xf>
    <xf numFmtId="43" fontId="5" fillId="10" borderId="1" xfId="1" applyFont="1" applyFill="1" applyBorder="1" applyAlignment="1">
      <alignment horizontal="center" vertical="center"/>
    </xf>
    <xf numFmtId="0" fontId="5" fillId="10" borderId="1" xfId="3" applyFont="1" applyFill="1" applyBorder="1" applyAlignment="1"/>
    <xf numFmtId="170" fontId="5" fillId="11" borderId="5" xfId="3" applyNumberFormat="1" applyFont="1" applyFill="1" applyBorder="1" applyAlignment="1">
      <alignment horizontal="left" vertical="center" wrapText="1"/>
    </xf>
    <xf numFmtId="43" fontId="5" fillId="11" borderId="10" xfId="1" applyFont="1" applyFill="1" applyBorder="1" applyAlignment="1">
      <alignment horizontal="center" vertical="center" wrapText="1"/>
    </xf>
    <xf numFmtId="0" fontId="9" fillId="11" borderId="10" xfId="3" applyFont="1" applyFill="1" applyBorder="1" applyAlignment="1">
      <alignment horizontal="left" vertical="center"/>
    </xf>
    <xf numFmtId="164" fontId="9" fillId="11" borderId="11" xfId="2" applyFont="1" applyFill="1" applyBorder="1" applyAlignment="1">
      <alignment horizontal="left" vertical="center"/>
    </xf>
    <xf numFmtId="0" fontId="9" fillId="11" borderId="6" xfId="3" applyFont="1" applyFill="1" applyBorder="1" applyAlignment="1">
      <alignment horizontal="left" vertical="center"/>
    </xf>
    <xf numFmtId="164" fontId="9" fillId="11" borderId="7" xfId="2" applyFont="1" applyFill="1" applyBorder="1" applyAlignment="1">
      <alignment horizontal="left" vertical="center"/>
    </xf>
    <xf numFmtId="0" fontId="26" fillId="11" borderId="6" xfId="3" applyFont="1" applyFill="1" applyBorder="1" applyAlignment="1">
      <alignment horizontal="left" vertical="center"/>
    </xf>
    <xf numFmtId="43" fontId="6" fillId="11" borderId="6" xfId="1" applyFont="1" applyFill="1" applyBorder="1" applyAlignment="1">
      <alignment horizontal="center" vertical="center" wrapText="1"/>
    </xf>
    <xf numFmtId="167" fontId="5" fillId="11" borderId="12" xfId="3" applyNumberFormat="1" applyFont="1" applyFill="1" applyBorder="1" applyAlignment="1">
      <alignment horizontal="left" vertical="center" wrapText="1"/>
    </xf>
    <xf numFmtId="4" fontId="5" fillId="11" borderId="12" xfId="3" applyNumberFormat="1" applyFont="1" applyFill="1" applyBorder="1" applyAlignment="1">
      <alignment horizontal="center" vertical="center"/>
    </xf>
    <xf numFmtId="4" fontId="13" fillId="11" borderId="13" xfId="3" applyNumberFormat="1" applyFont="1" applyFill="1" applyBorder="1" applyAlignment="1">
      <alignment horizontal="left" vertical="center"/>
    </xf>
    <xf numFmtId="0" fontId="5" fillId="3" borderId="24" xfId="3" applyFont="1" applyFill="1" applyBorder="1" applyAlignment="1">
      <alignment horizontal="left" vertical="center" wrapText="1"/>
    </xf>
    <xf numFmtId="0" fontId="5" fillId="3" borderId="25" xfId="3" applyFont="1" applyFill="1" applyBorder="1" applyAlignment="1">
      <alignment horizontal="left" vertical="center" wrapText="1"/>
    </xf>
    <xf numFmtId="167" fontId="5" fillId="3" borderId="25" xfId="3" applyNumberFormat="1" applyFont="1" applyFill="1" applyBorder="1" applyAlignment="1">
      <alignment horizontal="left" vertical="center" wrapText="1"/>
    </xf>
    <xf numFmtId="43" fontId="18" fillId="3" borderId="25" xfId="1" applyFont="1" applyFill="1" applyBorder="1" applyAlignment="1">
      <alignment horizontal="center" vertical="center"/>
    </xf>
    <xf numFmtId="43" fontId="5" fillId="3" borderId="25" xfId="1" applyFont="1" applyFill="1" applyBorder="1" applyAlignment="1">
      <alignment horizontal="center" vertical="center" wrapText="1"/>
    </xf>
    <xf numFmtId="43" fontId="5" fillId="3" borderId="25" xfId="1" applyFont="1" applyFill="1" applyBorder="1" applyAlignment="1">
      <alignment horizontal="center" vertical="center"/>
    </xf>
    <xf numFmtId="0" fontId="9" fillId="3" borderId="25" xfId="3" applyFont="1" applyFill="1" applyBorder="1" applyAlignment="1">
      <alignment horizontal="left" vertical="center" wrapText="1"/>
    </xf>
    <xf numFmtId="4" fontId="5" fillId="3" borderId="25" xfId="3" applyNumberFormat="1" applyFont="1" applyFill="1" applyBorder="1" applyAlignment="1">
      <alignment horizontal="center" vertical="center"/>
    </xf>
    <xf numFmtId="4" fontId="13" fillId="3" borderId="26" xfId="3" applyNumberFormat="1" applyFont="1" applyFill="1" applyBorder="1" applyAlignment="1">
      <alignment horizontal="left" vertical="center"/>
    </xf>
    <xf numFmtId="0" fontId="5" fillId="15" borderId="4" xfId="3" applyFont="1" applyFill="1" applyBorder="1" applyAlignment="1">
      <alignment horizontal="left" vertical="top"/>
    </xf>
    <xf numFmtId="0" fontId="5" fillId="15" borderId="4" xfId="3" applyFont="1" applyFill="1" applyBorder="1" applyAlignment="1">
      <alignment horizontal="left" vertical="center"/>
    </xf>
    <xf numFmtId="0" fontId="5" fillId="15" borderId="4" xfId="3" applyFont="1" applyFill="1" applyBorder="1" applyAlignment="1">
      <alignment horizontal="left" vertical="top" wrapText="1" shrinkToFit="1" readingOrder="1"/>
    </xf>
    <xf numFmtId="43" fontId="5" fillId="15" borderId="4" xfId="1" applyFont="1" applyFill="1" applyBorder="1" applyAlignment="1">
      <alignment horizontal="center" vertical="center"/>
    </xf>
    <xf numFmtId="43" fontId="5" fillId="15" borderId="18" xfId="1" applyFont="1" applyFill="1" applyBorder="1" applyAlignment="1">
      <alignment horizontal="center" vertical="center"/>
    </xf>
    <xf numFmtId="43" fontId="6" fillId="14" borderId="6" xfId="1" applyFont="1" applyFill="1" applyBorder="1" applyAlignment="1">
      <alignment horizontal="center" vertical="center" wrapText="1"/>
    </xf>
    <xf numFmtId="43" fontId="5" fillId="15" borderId="4" xfId="1" applyFont="1" applyFill="1" applyBorder="1" applyAlignment="1">
      <alignment horizontal="center" vertical="center" wrapText="1"/>
    </xf>
    <xf numFmtId="43" fontId="5" fillId="15" borderId="4" xfId="1" applyFont="1" applyFill="1" applyBorder="1" applyAlignment="1">
      <alignment horizontal="left" vertical="center"/>
    </xf>
    <xf numFmtId="0" fontId="5" fillId="15" borderId="1" xfId="3" applyFont="1" applyFill="1" applyBorder="1" applyAlignment="1">
      <alignment horizontal="left" vertical="top"/>
    </xf>
    <xf numFmtId="0" fontId="5" fillId="15" borderId="1" xfId="3" applyFont="1" applyFill="1" applyBorder="1" applyAlignment="1">
      <alignment horizontal="left" vertical="center"/>
    </xf>
    <xf numFmtId="0" fontId="10" fillId="15" borderId="1" xfId="3" applyFont="1" applyFill="1" applyBorder="1" applyAlignment="1">
      <alignment horizontal="left" vertical="top" wrapText="1" shrinkToFit="1" readingOrder="1"/>
    </xf>
    <xf numFmtId="43" fontId="5" fillId="15" borderId="1" xfId="1" applyFont="1" applyFill="1" applyBorder="1" applyAlignment="1">
      <alignment horizontal="center" vertical="center"/>
    </xf>
    <xf numFmtId="43" fontId="5" fillId="15" borderId="2" xfId="1" applyFont="1" applyFill="1" applyBorder="1" applyAlignment="1">
      <alignment horizontal="center" vertical="center"/>
    </xf>
    <xf numFmtId="43" fontId="5" fillId="15" borderId="1" xfId="1" applyFont="1" applyFill="1" applyBorder="1" applyAlignment="1">
      <alignment horizontal="left" vertical="center"/>
    </xf>
    <xf numFmtId="0" fontId="5" fillId="15" borderId="1" xfId="3" applyFont="1" applyFill="1" applyBorder="1" applyAlignment="1">
      <alignment horizontal="justify" vertical="top" wrapText="1" shrinkToFit="1" readingOrder="1"/>
    </xf>
    <xf numFmtId="0" fontId="5" fillId="15" borderId="1" xfId="3" applyFont="1" applyFill="1" applyBorder="1" applyAlignment="1">
      <alignment horizontal="left" vertical="top" wrapText="1" shrinkToFit="1" readingOrder="1"/>
    </xf>
    <xf numFmtId="167" fontId="5" fillId="15" borderId="1" xfId="3" applyNumberFormat="1" applyFont="1" applyFill="1" applyBorder="1" applyAlignment="1">
      <alignment horizontal="left" vertical="top" wrapText="1" shrinkToFit="1" readingOrder="1"/>
    </xf>
    <xf numFmtId="0" fontId="5" fillId="15" borderId="3" xfId="3" applyFont="1" applyFill="1" applyBorder="1" applyAlignment="1">
      <alignment horizontal="left" vertical="top"/>
    </xf>
    <xf numFmtId="0" fontId="5" fillId="15" borderId="3" xfId="3" applyFont="1" applyFill="1" applyBorder="1" applyAlignment="1">
      <alignment horizontal="left" vertical="center"/>
    </xf>
    <xf numFmtId="0" fontId="5" fillId="15" borderId="3" xfId="3" applyFont="1" applyFill="1" applyBorder="1" applyAlignment="1">
      <alignment horizontal="justify" vertical="top" wrapText="1" shrinkToFit="1" readingOrder="1"/>
    </xf>
    <xf numFmtId="43" fontId="5" fillId="15" borderId="3" xfId="1" applyFont="1" applyFill="1" applyBorder="1" applyAlignment="1">
      <alignment horizontal="center" vertical="center"/>
    </xf>
    <xf numFmtId="0" fontId="5" fillId="7" borderId="24" xfId="3" applyFont="1" applyFill="1" applyBorder="1" applyAlignment="1">
      <alignment horizontal="left" vertical="top"/>
    </xf>
    <xf numFmtId="0" fontId="5" fillId="7" borderId="25" xfId="3" applyFont="1" applyFill="1" applyBorder="1" applyAlignment="1">
      <alignment horizontal="justify" vertical="top" wrapText="1" shrinkToFit="1" readingOrder="1"/>
    </xf>
    <xf numFmtId="167" fontId="5" fillId="13" borderId="10" xfId="3" applyNumberFormat="1" applyFont="1" applyFill="1" applyBorder="1" applyAlignment="1">
      <alignment horizontal="left" vertical="center" wrapText="1"/>
    </xf>
    <xf numFmtId="43" fontId="5" fillId="13" borderId="10" xfId="1" applyFont="1" applyFill="1" applyBorder="1" applyAlignment="1">
      <alignment horizontal="left" vertical="center"/>
    </xf>
    <xf numFmtId="0" fontId="9" fillId="13" borderId="27" xfId="3" applyFont="1" applyFill="1" applyBorder="1" applyAlignment="1">
      <alignment horizontal="left" vertical="center" wrapText="1"/>
    </xf>
    <xf numFmtId="43" fontId="5" fillId="13" borderId="4" xfId="1" applyFont="1" applyFill="1" applyBorder="1" applyAlignment="1">
      <alignment horizontal="center" vertical="center" wrapText="1"/>
    </xf>
    <xf numFmtId="4" fontId="9" fillId="13" borderId="4" xfId="3" applyNumberFormat="1" applyFont="1" applyFill="1" applyBorder="1" applyAlignment="1">
      <alignment horizontal="left" vertical="center"/>
    </xf>
    <xf numFmtId="167" fontId="7" fillId="13" borderId="4" xfId="3" applyNumberFormat="1" applyFont="1" applyFill="1" applyBorder="1" applyAlignment="1">
      <alignment horizontal="left" vertical="center"/>
    </xf>
    <xf numFmtId="0" fontId="9" fillId="13" borderId="14" xfId="3" applyFont="1" applyFill="1" applyBorder="1" applyAlignment="1">
      <alignment horizontal="left" vertical="center" wrapText="1"/>
    </xf>
    <xf numFmtId="43" fontId="5" fillId="13" borderId="1" xfId="1" applyFont="1" applyFill="1" applyBorder="1" applyAlignment="1">
      <alignment horizontal="center" vertical="center" wrapText="1"/>
    </xf>
    <xf numFmtId="4" fontId="26" fillId="13" borderId="1" xfId="3" applyNumberFormat="1" applyFont="1" applyFill="1" applyBorder="1" applyAlignment="1">
      <alignment horizontal="left" vertical="center"/>
    </xf>
    <xf numFmtId="167" fontId="7" fillId="13" borderId="1" xfId="3" applyNumberFormat="1" applyFont="1" applyFill="1" applyBorder="1" applyAlignment="1">
      <alignment horizontal="left" vertical="center"/>
    </xf>
    <xf numFmtId="0" fontId="9" fillId="13" borderId="30" xfId="3" applyFont="1" applyFill="1" applyBorder="1" applyAlignment="1">
      <alignment horizontal="left" vertical="center" wrapText="1"/>
    </xf>
    <xf numFmtId="43" fontId="5" fillId="13" borderId="3" xfId="1" applyFont="1" applyFill="1" applyBorder="1" applyAlignment="1">
      <alignment horizontal="center" vertical="center" wrapText="1"/>
    </xf>
    <xf numFmtId="0" fontId="26" fillId="13" borderId="3" xfId="3" applyFont="1" applyFill="1" applyBorder="1" applyAlignment="1">
      <alignment horizontal="left" vertical="center"/>
    </xf>
    <xf numFmtId="167" fontId="7" fillId="13" borderId="3" xfId="3" applyNumberFormat="1" applyFont="1" applyFill="1" applyBorder="1" applyAlignment="1">
      <alignment horizontal="left" vertical="center"/>
    </xf>
    <xf numFmtId="0" fontId="5" fillId="19" borderId="21" xfId="3" applyFont="1" applyFill="1" applyBorder="1" applyAlignment="1">
      <alignment horizontal="left" vertical="center" wrapText="1"/>
    </xf>
    <xf numFmtId="0" fontId="5" fillId="19" borderId="22" xfId="3" applyFont="1" applyFill="1" applyBorder="1" applyAlignment="1">
      <alignment horizontal="left" vertical="center" wrapText="1"/>
    </xf>
    <xf numFmtId="43" fontId="18" fillId="19" borderId="22" xfId="1" applyFont="1" applyFill="1" applyBorder="1" applyAlignment="1">
      <alignment horizontal="center" vertical="center"/>
    </xf>
    <xf numFmtId="43" fontId="18" fillId="19" borderId="22" xfId="1" applyFont="1" applyFill="1" applyBorder="1" applyAlignment="1">
      <alignment horizontal="center" vertical="center" wrapText="1"/>
    </xf>
    <xf numFmtId="43" fontId="5" fillId="19" borderId="22" xfId="1" applyFont="1" applyFill="1" applyBorder="1" applyAlignment="1">
      <alignment horizontal="center" vertical="center"/>
    </xf>
    <xf numFmtId="0" fontId="9" fillId="19" borderId="31" xfId="3" applyFont="1" applyFill="1" applyBorder="1" applyAlignment="1">
      <alignment horizontal="left" vertical="center" wrapText="1"/>
    </xf>
    <xf numFmtId="43" fontId="5" fillId="19" borderId="28" xfId="1" applyFont="1" applyFill="1" applyBorder="1" applyAlignment="1">
      <alignment horizontal="center" vertical="center" wrapText="1"/>
    </xf>
    <xf numFmtId="0" fontId="26" fillId="19" borderId="28" xfId="3" applyFont="1" applyFill="1" applyBorder="1" applyAlignment="1">
      <alignment horizontal="left" vertical="center"/>
    </xf>
    <xf numFmtId="167" fontId="7" fillId="19" borderId="29" xfId="3" applyNumberFormat="1" applyFont="1" applyFill="1" applyBorder="1" applyAlignment="1">
      <alignment horizontal="left" vertical="center"/>
    </xf>
    <xf numFmtId="43" fontId="5" fillId="12" borderId="10" xfId="1" applyFont="1" applyFill="1" applyBorder="1" applyAlignment="1">
      <alignment vertical="center"/>
    </xf>
    <xf numFmtId="0" fontId="9" fillId="12" borderId="27" xfId="3" applyFont="1" applyFill="1" applyBorder="1" applyAlignment="1">
      <alignment horizontal="left" vertical="center" wrapText="1"/>
    </xf>
    <xf numFmtId="43" fontId="5" fillId="12" borderId="4" xfId="1" applyFont="1" applyFill="1" applyBorder="1" applyAlignment="1">
      <alignment horizontal="center" vertical="center" wrapText="1"/>
    </xf>
    <xf numFmtId="0" fontId="26" fillId="12" borderId="4" xfId="3" applyFont="1" applyFill="1" applyBorder="1" applyAlignment="1">
      <alignment horizontal="center" vertical="center"/>
    </xf>
    <xf numFmtId="43" fontId="5" fillId="12" borderId="6" xfId="1" applyFont="1" applyFill="1" applyBorder="1" applyAlignment="1"/>
    <xf numFmtId="0" fontId="9" fillId="12" borderId="14" xfId="3" applyFont="1" applyFill="1" applyBorder="1" applyAlignment="1">
      <alignment horizontal="left" vertical="center" wrapText="1"/>
    </xf>
    <xf numFmtId="43" fontId="5" fillId="12" borderId="1" xfId="1" applyFont="1" applyFill="1" applyBorder="1" applyAlignment="1">
      <alignment horizontal="center" vertical="center" wrapText="1"/>
    </xf>
    <xf numFmtId="0" fontId="26" fillId="12" borderId="1" xfId="3" applyFont="1" applyFill="1" applyBorder="1" applyAlignment="1">
      <alignment horizontal="center" vertical="center"/>
    </xf>
    <xf numFmtId="43" fontId="5" fillId="12" borderId="6" xfId="1" applyFont="1" applyFill="1" applyBorder="1" applyAlignment="1">
      <alignment vertical="center"/>
    </xf>
    <xf numFmtId="0" fontId="9" fillId="12" borderId="30" xfId="3" applyFont="1" applyFill="1" applyBorder="1" applyAlignment="1">
      <alignment horizontal="left" vertical="center" wrapText="1"/>
    </xf>
    <xf numFmtId="43" fontId="5" fillId="12" borderId="3" xfId="1" applyFont="1" applyFill="1" applyBorder="1" applyAlignment="1">
      <alignment horizontal="center" vertical="center" wrapText="1"/>
    </xf>
    <xf numFmtId="0" fontId="26" fillId="12" borderId="3" xfId="3" applyFont="1" applyFill="1" applyBorder="1" applyAlignment="1">
      <alignment horizontal="center" vertical="center"/>
    </xf>
    <xf numFmtId="43" fontId="5" fillId="5" borderId="28" xfId="1" applyFont="1" applyFill="1" applyBorder="1" applyAlignment="1">
      <alignment horizontal="center" vertical="center" wrapText="1"/>
    </xf>
    <xf numFmtId="0" fontId="26" fillId="5" borderId="28" xfId="3" applyFont="1" applyFill="1" applyBorder="1" applyAlignment="1">
      <alignment horizontal="center" vertical="center"/>
    </xf>
    <xf numFmtId="0" fontId="26" fillId="5" borderId="29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left" vertical="center"/>
    </xf>
    <xf numFmtId="0" fontId="5" fillId="4" borderId="4" xfId="3" applyFont="1" applyFill="1" applyBorder="1" applyAlignment="1">
      <alignment horizontal="left" vertical="center" wrapText="1" shrinkToFit="1" readingOrder="1"/>
    </xf>
    <xf numFmtId="43" fontId="5" fillId="4" borderId="4" xfId="1" applyFont="1" applyFill="1" applyBorder="1" applyAlignment="1">
      <alignment horizontal="left" vertical="center"/>
    </xf>
    <xf numFmtId="0" fontId="5" fillId="4" borderId="1" xfId="3" applyFont="1" applyFill="1" applyBorder="1" applyAlignment="1">
      <alignment horizontal="left" vertical="center"/>
    </xf>
    <xf numFmtId="0" fontId="5" fillId="4" borderId="1" xfId="3" applyFont="1" applyFill="1" applyBorder="1" applyAlignment="1">
      <alignment horizontal="left" vertical="top" wrapText="1" shrinkToFit="1" readingOrder="1"/>
    </xf>
    <xf numFmtId="43" fontId="5" fillId="4" borderId="1" xfId="1" applyFont="1" applyFill="1" applyBorder="1" applyAlignment="1">
      <alignment horizontal="center" vertical="center"/>
    </xf>
    <xf numFmtId="43" fontId="10" fillId="4" borderId="1" xfId="1" applyFont="1" applyFill="1" applyBorder="1" applyAlignment="1">
      <alignment horizontal="center" vertical="center"/>
    </xf>
    <xf numFmtId="43" fontId="5" fillId="4" borderId="1" xfId="1" applyFont="1" applyFill="1" applyBorder="1" applyAlignment="1">
      <alignment horizontal="center" vertical="center" wrapText="1"/>
    </xf>
    <xf numFmtId="43" fontId="6" fillId="4" borderId="1" xfId="1" applyFont="1" applyFill="1" applyBorder="1" applyAlignment="1">
      <alignment horizontal="center" vertical="center"/>
    </xf>
    <xf numFmtId="43" fontId="5" fillId="4" borderId="1" xfId="1" applyFont="1" applyFill="1" applyBorder="1" applyAlignment="1">
      <alignment horizontal="right" vertical="center"/>
    </xf>
    <xf numFmtId="0" fontId="5" fillId="4" borderId="3" xfId="3" applyFont="1" applyFill="1" applyBorder="1" applyAlignment="1">
      <alignment horizontal="left" vertical="center"/>
    </xf>
    <xf numFmtId="4" fontId="5" fillId="4" borderId="3" xfId="3" applyNumberFormat="1" applyFont="1" applyFill="1" applyBorder="1" applyAlignment="1">
      <alignment horizontal="left" vertical="top" wrapText="1" shrinkToFit="1" readingOrder="1"/>
    </xf>
    <xf numFmtId="43" fontId="5" fillId="4" borderId="3" xfId="1" applyFont="1" applyFill="1" applyBorder="1" applyAlignment="1">
      <alignment horizontal="center" vertical="center"/>
    </xf>
    <xf numFmtId="0" fontId="5" fillId="19" borderId="24" xfId="3" applyFont="1" applyFill="1" applyBorder="1" applyAlignment="1">
      <alignment horizontal="left" vertical="center"/>
    </xf>
    <xf numFmtId="0" fontId="5" fillId="19" borderId="25" xfId="3" applyFont="1" applyFill="1" applyBorder="1" applyAlignment="1">
      <alignment horizontal="left" vertical="center"/>
    </xf>
    <xf numFmtId="4" fontId="5" fillId="19" borderId="25" xfId="3" applyNumberFormat="1" applyFont="1" applyFill="1" applyBorder="1" applyAlignment="1">
      <alignment horizontal="left" vertical="top" wrapText="1" shrinkToFit="1" readingOrder="1"/>
    </xf>
    <xf numFmtId="43" fontId="18" fillId="19" borderId="25" xfId="1" applyFont="1" applyFill="1" applyBorder="1" applyAlignment="1">
      <alignment horizontal="center" vertical="center"/>
    </xf>
    <xf numFmtId="43" fontId="5" fillId="19" borderId="25" xfId="1" applyFont="1" applyFill="1" applyBorder="1" applyAlignment="1">
      <alignment horizontal="center" vertical="center"/>
    </xf>
    <xf numFmtId="0" fontId="5" fillId="11" borderId="20" xfId="3" applyFont="1" applyFill="1" applyBorder="1" applyAlignment="1">
      <alignment horizontal="left" vertical="center" wrapText="1"/>
    </xf>
    <xf numFmtId="0" fontId="5" fillId="11" borderId="10" xfId="3" applyFont="1" applyFill="1" applyBorder="1" applyAlignment="1">
      <alignment horizontal="left" vertical="center" wrapText="1"/>
    </xf>
    <xf numFmtId="43" fontId="5" fillId="11" borderId="10" xfId="1" applyFont="1" applyFill="1" applyBorder="1" applyAlignment="1">
      <alignment horizontal="center" vertical="center"/>
    </xf>
    <xf numFmtId="0" fontId="9" fillId="11" borderId="27" xfId="3" applyFont="1" applyFill="1" applyBorder="1" applyAlignment="1">
      <alignment horizontal="left" vertical="center" wrapText="1"/>
    </xf>
    <xf numFmtId="43" fontId="5" fillId="11" borderId="4" xfId="1" applyFont="1" applyFill="1" applyBorder="1" applyAlignment="1">
      <alignment horizontal="center" vertical="center" wrapText="1"/>
    </xf>
    <xf numFmtId="4" fontId="26" fillId="11" borderId="4" xfId="3" applyNumberFormat="1" applyFont="1" applyFill="1" applyBorder="1" applyAlignment="1">
      <alignment horizontal="left" vertical="center"/>
    </xf>
    <xf numFmtId="43" fontId="5" fillId="11" borderId="6" xfId="1" applyFont="1" applyFill="1" applyBorder="1" applyAlignment="1">
      <alignment horizontal="center" vertical="center"/>
    </xf>
    <xf numFmtId="0" fontId="9" fillId="11" borderId="14" xfId="3" applyFont="1" applyFill="1" applyBorder="1" applyAlignment="1">
      <alignment horizontal="left" vertical="center" wrapText="1"/>
    </xf>
    <xf numFmtId="43" fontId="5" fillId="11" borderId="1" xfId="1" applyFont="1" applyFill="1" applyBorder="1" applyAlignment="1">
      <alignment horizontal="center" vertical="center" wrapText="1"/>
    </xf>
    <xf numFmtId="4" fontId="26" fillId="11" borderId="1" xfId="3" applyNumberFormat="1" applyFont="1" applyFill="1" applyBorder="1" applyAlignment="1">
      <alignment horizontal="left" vertical="center"/>
    </xf>
    <xf numFmtId="167" fontId="9" fillId="11" borderId="14" xfId="3" applyNumberFormat="1" applyFont="1" applyFill="1" applyBorder="1" applyAlignment="1">
      <alignment horizontal="left" vertical="center" wrapText="1"/>
    </xf>
    <xf numFmtId="4" fontId="5" fillId="11" borderId="1" xfId="3" applyNumberFormat="1" applyFont="1" applyFill="1" applyBorder="1" applyAlignment="1">
      <alignment horizontal="left" vertical="center"/>
    </xf>
    <xf numFmtId="4" fontId="5" fillId="11" borderId="1" xfId="3" applyNumberFormat="1" applyFont="1" applyFill="1" applyBorder="1" applyAlignment="1">
      <alignment vertical="center"/>
    </xf>
    <xf numFmtId="4" fontId="9" fillId="11" borderId="1" xfId="3" applyNumberFormat="1" applyFont="1" applyFill="1" applyBorder="1" applyAlignment="1">
      <alignment horizontal="left" vertical="center"/>
    </xf>
    <xf numFmtId="4" fontId="27" fillId="11" borderId="1" xfId="3" applyNumberFormat="1" applyFont="1" applyFill="1" applyBorder="1" applyAlignment="1">
      <alignment horizontal="left" vertical="center"/>
    </xf>
    <xf numFmtId="4" fontId="6" fillId="11" borderId="1" xfId="3" applyNumberFormat="1" applyFont="1" applyFill="1" applyBorder="1" applyAlignment="1">
      <alignment horizontal="left" vertical="center"/>
    </xf>
    <xf numFmtId="168" fontId="9" fillId="11" borderId="14" xfId="3" applyNumberFormat="1" applyFont="1" applyFill="1" applyBorder="1" applyAlignment="1">
      <alignment horizontal="left" vertical="center" wrapText="1"/>
    </xf>
    <xf numFmtId="4" fontId="13" fillId="11" borderId="1" xfId="3" applyNumberFormat="1" applyFont="1" applyFill="1" applyBorder="1" applyAlignment="1">
      <alignment horizontal="left" vertical="center"/>
    </xf>
    <xf numFmtId="43" fontId="5" fillId="11" borderId="6" xfId="1" applyFont="1" applyFill="1" applyBorder="1" applyAlignment="1">
      <alignment vertical="center"/>
    </xf>
    <xf numFmtId="43" fontId="5" fillId="11" borderId="6" xfId="1" applyFont="1" applyFill="1" applyBorder="1" applyAlignment="1"/>
    <xf numFmtId="43" fontId="6" fillId="11" borderId="12" xfId="1" applyFont="1" applyFill="1" applyBorder="1" applyAlignment="1">
      <alignment horizontal="center" vertical="center"/>
    </xf>
    <xf numFmtId="43" fontId="6" fillId="11" borderId="12" xfId="1" applyFont="1" applyFill="1" applyBorder="1" applyAlignment="1">
      <alignment horizontal="center" vertical="center" wrapText="1"/>
    </xf>
    <xf numFmtId="43" fontId="5" fillId="11" borderId="12" xfId="1" applyFont="1" applyFill="1" applyBorder="1" applyAlignment="1">
      <alignment vertical="center"/>
    </xf>
    <xf numFmtId="43" fontId="5" fillId="11" borderId="12" xfId="1" applyFont="1" applyFill="1" applyBorder="1" applyAlignment="1"/>
    <xf numFmtId="0" fontId="9" fillId="11" borderId="30" xfId="3" applyFont="1" applyFill="1" applyBorder="1" applyAlignment="1">
      <alignment horizontal="left" vertical="center" wrapText="1"/>
    </xf>
    <xf numFmtId="43" fontId="5" fillId="11" borderId="3" xfId="1" applyFont="1" applyFill="1" applyBorder="1" applyAlignment="1">
      <alignment horizontal="center" vertical="center" wrapText="1"/>
    </xf>
    <xf numFmtId="4" fontId="26" fillId="11" borderId="3" xfId="3" applyNumberFormat="1" applyFont="1" applyFill="1" applyBorder="1" applyAlignment="1">
      <alignment horizontal="left" vertical="center"/>
    </xf>
    <xf numFmtId="4" fontId="13" fillId="11" borderId="3" xfId="3" applyNumberFormat="1" applyFont="1" applyFill="1" applyBorder="1" applyAlignment="1">
      <alignment horizontal="left" vertical="center"/>
    </xf>
    <xf numFmtId="43" fontId="18" fillId="3" borderId="25" xfId="1" applyFont="1" applyFill="1" applyBorder="1" applyAlignment="1">
      <alignment vertical="center"/>
    </xf>
    <xf numFmtId="43" fontId="5" fillId="3" borderId="25" xfId="1" applyFont="1" applyFill="1" applyBorder="1" applyAlignment="1"/>
    <xf numFmtId="43" fontId="5" fillId="3" borderId="28" xfId="1" applyFont="1" applyFill="1" applyBorder="1" applyAlignment="1">
      <alignment horizontal="center" vertical="center" wrapText="1"/>
    </xf>
    <xf numFmtId="4" fontId="26" fillId="3" borderId="28" xfId="3" applyNumberFormat="1" applyFont="1" applyFill="1" applyBorder="1" applyAlignment="1">
      <alignment horizontal="left" vertical="center"/>
    </xf>
    <xf numFmtId="4" fontId="13" fillId="3" borderId="29" xfId="3" applyNumberFormat="1" applyFont="1" applyFill="1" applyBorder="1" applyAlignment="1">
      <alignment horizontal="left" vertical="center"/>
    </xf>
    <xf numFmtId="0" fontId="5" fillId="17" borderId="4" xfId="3" applyFont="1" applyFill="1" applyBorder="1" applyAlignment="1">
      <alignment horizontal="left" vertical="top"/>
    </xf>
    <xf numFmtId="0" fontId="5" fillId="17" borderId="4" xfId="3" applyFont="1" applyFill="1" applyBorder="1" applyAlignment="1">
      <alignment horizontal="left" vertical="center" wrapText="1"/>
    </xf>
    <xf numFmtId="0" fontId="5" fillId="17" borderId="4" xfId="3" applyFont="1" applyFill="1" applyBorder="1" applyAlignment="1">
      <alignment horizontal="left" vertical="center"/>
    </xf>
    <xf numFmtId="0" fontId="5" fillId="17" borderId="4" xfId="3" applyFont="1" applyFill="1" applyBorder="1" applyAlignment="1">
      <alignment horizontal="left" vertical="top" wrapText="1" shrinkToFit="1" readingOrder="1"/>
    </xf>
    <xf numFmtId="43" fontId="5" fillId="17" borderId="4" xfId="1" applyFont="1" applyFill="1" applyBorder="1" applyAlignment="1">
      <alignment horizontal="center" vertical="center"/>
    </xf>
    <xf numFmtId="43" fontId="5" fillId="17" borderId="4" xfId="1" applyFont="1" applyFill="1" applyBorder="1" applyAlignment="1">
      <alignment horizontal="right" vertical="center"/>
    </xf>
    <xf numFmtId="0" fontId="5" fillId="17" borderId="1" xfId="3" applyFont="1" applyFill="1" applyBorder="1" applyAlignment="1">
      <alignment horizontal="left" vertical="top"/>
    </xf>
    <xf numFmtId="0" fontId="5" fillId="17" borderId="1" xfId="3" applyFont="1" applyFill="1" applyBorder="1" applyAlignment="1">
      <alignment horizontal="left" vertical="center" wrapText="1"/>
    </xf>
    <xf numFmtId="0" fontId="5" fillId="17" borderId="1" xfId="3" applyFont="1" applyFill="1" applyBorder="1" applyAlignment="1">
      <alignment horizontal="left" vertical="center"/>
    </xf>
    <xf numFmtId="0" fontId="5" fillId="17" borderId="1" xfId="3" applyFont="1" applyFill="1" applyBorder="1" applyAlignment="1">
      <alignment horizontal="left" vertical="top" wrapText="1" shrinkToFit="1" readingOrder="1"/>
    </xf>
    <xf numFmtId="43" fontId="5" fillId="17" borderId="1" xfId="1" applyFont="1" applyFill="1" applyBorder="1" applyAlignment="1">
      <alignment horizontal="center" vertical="center"/>
    </xf>
    <xf numFmtId="43" fontId="5" fillId="17" borderId="1" xfId="1" applyFont="1" applyFill="1" applyBorder="1" applyAlignment="1">
      <alignment horizontal="right" vertical="center"/>
    </xf>
    <xf numFmtId="0" fontId="5" fillId="17" borderId="1" xfId="4" applyFont="1" applyFill="1" applyBorder="1" applyAlignment="1">
      <alignment horizontal="left" vertical="top" wrapText="1" shrinkToFit="1" readingOrder="1"/>
    </xf>
    <xf numFmtId="43" fontId="5" fillId="17" borderId="1" xfId="1" applyFont="1" applyFill="1" applyBorder="1" applyAlignment="1">
      <alignment horizontal="right"/>
    </xf>
    <xf numFmtId="43" fontId="5" fillId="17" borderId="1" xfId="1" applyFont="1" applyFill="1" applyBorder="1" applyAlignment="1">
      <alignment horizontal="left" vertical="center"/>
    </xf>
    <xf numFmtId="0" fontId="5" fillId="17" borderId="1" xfId="4" applyFont="1" applyFill="1" applyBorder="1" applyAlignment="1">
      <alignment vertical="top" wrapText="1" shrinkToFit="1" readingOrder="1"/>
    </xf>
    <xf numFmtId="43" fontId="5" fillId="17" borderId="1" xfId="1" applyFont="1" applyFill="1" applyBorder="1" applyAlignment="1">
      <alignment vertical="center"/>
    </xf>
    <xf numFmtId="43" fontId="5" fillId="17" borderId="1" xfId="1" applyFont="1" applyFill="1" applyBorder="1" applyAlignment="1">
      <alignment vertical="center" wrapText="1"/>
    </xf>
    <xf numFmtId="0" fontId="5" fillId="17" borderId="3" xfId="3" applyFont="1" applyFill="1" applyBorder="1" applyAlignment="1">
      <alignment horizontal="left" vertical="top"/>
    </xf>
    <xf numFmtId="0" fontId="5" fillId="17" borderId="3" xfId="3" applyFont="1" applyFill="1" applyBorder="1" applyAlignment="1">
      <alignment horizontal="left" vertical="center"/>
    </xf>
    <xf numFmtId="0" fontId="5" fillId="17" borderId="3" xfId="4" applyFont="1" applyFill="1" applyBorder="1" applyAlignment="1">
      <alignment horizontal="left" vertical="top" wrapText="1" shrinkToFit="1" readingOrder="1"/>
    </xf>
    <xf numFmtId="43" fontId="5" fillId="17" borderId="3" xfId="1" applyFont="1" applyFill="1" applyBorder="1" applyAlignment="1">
      <alignment horizontal="center" vertical="center"/>
    </xf>
    <xf numFmtId="0" fontId="5" fillId="21" borderId="32" xfId="3" applyFont="1" applyFill="1" applyBorder="1" applyAlignment="1">
      <alignment horizontal="left" vertical="top"/>
    </xf>
    <xf numFmtId="0" fontId="5" fillId="21" borderId="28" xfId="3" applyFont="1" applyFill="1" applyBorder="1" applyAlignment="1">
      <alignment horizontal="left" vertical="center"/>
    </xf>
    <xf numFmtId="0" fontId="5" fillId="21" borderId="28" xfId="4" applyFont="1" applyFill="1" applyBorder="1" applyAlignment="1">
      <alignment horizontal="left" vertical="top" wrapText="1" shrinkToFit="1" readingOrder="1"/>
    </xf>
    <xf numFmtId="43" fontId="18" fillId="21" borderId="28" xfId="1" applyFont="1" applyFill="1" applyBorder="1" applyAlignment="1">
      <alignment horizontal="center" vertical="center"/>
    </xf>
    <xf numFmtId="0" fontId="5" fillId="14" borderId="4" xfId="3" applyFont="1" applyFill="1" applyBorder="1" applyAlignment="1">
      <alignment horizontal="left" vertical="top"/>
    </xf>
    <xf numFmtId="0" fontId="5" fillId="14" borderId="4" xfId="3" applyFont="1" applyFill="1" applyBorder="1" applyAlignment="1">
      <alignment horizontal="left" vertical="center"/>
    </xf>
    <xf numFmtId="0" fontId="5" fillId="14" borderId="4" xfId="3" applyFont="1" applyFill="1" applyBorder="1" applyAlignment="1">
      <alignment horizontal="left" vertical="top" wrapText="1" shrinkToFit="1" readingOrder="1"/>
    </xf>
    <xf numFmtId="43" fontId="5" fillId="14" borderId="4" xfId="1" applyFont="1" applyFill="1" applyBorder="1" applyAlignment="1">
      <alignment horizontal="center" vertical="center"/>
    </xf>
    <xf numFmtId="43" fontId="10" fillId="14" borderId="9" xfId="1" applyFont="1" applyFill="1" applyBorder="1" applyAlignment="1">
      <alignment horizontal="center" vertical="center"/>
    </xf>
    <xf numFmtId="0" fontId="5" fillId="14" borderId="1" xfId="3" applyFont="1" applyFill="1" applyBorder="1" applyAlignment="1">
      <alignment horizontal="left" vertical="top"/>
    </xf>
    <xf numFmtId="0" fontId="5" fillId="14" borderId="1" xfId="3" applyFont="1" applyFill="1" applyBorder="1" applyAlignment="1">
      <alignment horizontal="left" vertical="center"/>
    </xf>
    <xf numFmtId="0" fontId="5" fillId="14" borderId="1" xfId="3" applyFont="1" applyFill="1" applyBorder="1" applyAlignment="1">
      <alignment horizontal="left" vertical="top" wrapText="1" shrinkToFit="1" readingOrder="1"/>
    </xf>
    <xf numFmtId="43" fontId="5" fillId="14" borderId="1" xfId="1" applyFont="1" applyFill="1" applyBorder="1" applyAlignment="1">
      <alignment horizontal="center" vertical="center"/>
    </xf>
    <xf numFmtId="43" fontId="5" fillId="14" borderId="1" xfId="1" applyFont="1" applyFill="1" applyBorder="1" applyAlignment="1">
      <alignment vertical="center"/>
    </xf>
    <xf numFmtId="43" fontId="5" fillId="14" borderId="1" xfId="1" applyFont="1" applyFill="1" applyBorder="1" applyAlignment="1"/>
    <xf numFmtId="43" fontId="6" fillId="14" borderId="1" xfId="1" applyFont="1" applyFill="1" applyBorder="1" applyAlignment="1">
      <alignment horizontal="center" vertical="center" wrapText="1"/>
    </xf>
    <xf numFmtId="43" fontId="5" fillId="14" borderId="1" xfId="1" applyFont="1" applyFill="1" applyBorder="1" applyAlignment="1">
      <alignment horizontal="center" vertical="center" wrapText="1"/>
    </xf>
    <xf numFmtId="167" fontId="5" fillId="14" borderId="1" xfId="3" applyNumberFormat="1" applyFont="1" applyFill="1" applyBorder="1" applyAlignment="1">
      <alignment vertical="top" wrapText="1" shrinkToFit="1" readingOrder="1"/>
    </xf>
    <xf numFmtId="43" fontId="29" fillId="14" borderId="1" xfId="1" applyFont="1" applyFill="1" applyBorder="1" applyAlignment="1">
      <alignment horizontal="center" vertical="center"/>
    </xf>
    <xf numFmtId="43" fontId="18" fillId="14" borderId="1" xfId="1" applyFont="1" applyFill="1" applyBorder="1" applyAlignment="1">
      <alignment horizontal="center" vertical="center"/>
    </xf>
    <xf numFmtId="43" fontId="10" fillId="14" borderId="1" xfId="1" applyFont="1" applyFill="1" applyBorder="1" applyAlignment="1">
      <alignment horizontal="center" vertical="center"/>
    </xf>
    <xf numFmtId="0" fontId="5" fillId="14" borderId="3" xfId="3" applyFont="1" applyFill="1" applyBorder="1" applyAlignment="1">
      <alignment horizontal="left" vertical="top"/>
    </xf>
    <xf numFmtId="0" fontId="5" fillId="14" borderId="3" xfId="3" applyFont="1" applyFill="1" applyBorder="1" applyAlignment="1">
      <alignment horizontal="left" vertical="center"/>
    </xf>
    <xf numFmtId="0" fontId="5" fillId="14" borderId="3" xfId="3" applyFont="1" applyFill="1" applyBorder="1" applyAlignment="1">
      <alignment horizontal="left" vertical="top" wrapText="1" shrinkToFit="1" readingOrder="1"/>
    </xf>
    <xf numFmtId="43" fontId="5" fillId="14" borderId="3" xfId="1" applyFont="1" applyFill="1" applyBorder="1" applyAlignment="1">
      <alignment horizontal="center" vertical="center"/>
    </xf>
    <xf numFmtId="43" fontId="5" fillId="14" borderId="3" xfId="1" applyFont="1" applyFill="1" applyBorder="1" applyAlignment="1">
      <alignment horizontal="center" vertical="center" wrapText="1"/>
    </xf>
    <xf numFmtId="167" fontId="9" fillId="13" borderId="27" xfId="3" applyNumberFormat="1" applyFont="1" applyFill="1" applyBorder="1" applyAlignment="1">
      <alignment horizontal="left" vertical="center" wrapText="1"/>
    </xf>
    <xf numFmtId="4" fontId="5" fillId="13" borderId="4" xfId="3" applyNumberFormat="1" applyFont="1" applyFill="1" applyBorder="1" applyAlignment="1">
      <alignment horizontal="left" vertical="center"/>
    </xf>
    <xf numFmtId="4" fontId="5" fillId="13" borderId="4" xfId="3" applyNumberFormat="1" applyFont="1" applyFill="1" applyBorder="1" applyAlignment="1">
      <alignment vertical="center"/>
    </xf>
    <xf numFmtId="167" fontId="9" fillId="13" borderId="14" xfId="3" applyNumberFormat="1" applyFont="1" applyFill="1" applyBorder="1" applyAlignment="1">
      <alignment horizontal="left" vertical="center" wrapText="1"/>
    </xf>
    <xf numFmtId="4" fontId="5" fillId="13" borderId="1" xfId="3" applyNumberFormat="1" applyFont="1" applyFill="1" applyBorder="1" applyAlignment="1">
      <alignment horizontal="left" vertical="center"/>
    </xf>
    <xf numFmtId="4" fontId="5" fillId="13" borderId="1" xfId="3" applyNumberFormat="1" applyFont="1" applyFill="1" applyBorder="1" applyAlignment="1">
      <alignment vertical="center"/>
    </xf>
    <xf numFmtId="43" fontId="6" fillId="13" borderId="6" xfId="1" applyFont="1" applyFill="1" applyBorder="1" applyAlignment="1">
      <alignment horizontal="center" vertical="center"/>
    </xf>
    <xf numFmtId="43" fontId="6" fillId="10" borderId="6" xfId="1" applyFont="1" applyFill="1" applyBorder="1" applyAlignment="1">
      <alignment horizontal="center" vertical="center" wrapText="1"/>
    </xf>
    <xf numFmtId="0" fontId="26" fillId="13" borderId="1" xfId="3" applyFont="1" applyFill="1" applyBorder="1" applyAlignment="1">
      <alignment horizontal="left" vertical="center"/>
    </xf>
    <xf numFmtId="167" fontId="5" fillId="13" borderId="1" xfId="3" applyNumberFormat="1" applyFont="1" applyFill="1" applyBorder="1" applyAlignment="1">
      <alignment horizontal="left" vertical="center"/>
    </xf>
    <xf numFmtId="4" fontId="5" fillId="13" borderId="3" xfId="3" applyNumberFormat="1" applyFont="1" applyFill="1" applyBorder="1" applyAlignment="1">
      <alignment horizontal="left" vertical="center"/>
    </xf>
    <xf numFmtId="4" fontId="5" fillId="13" borderId="3" xfId="3" applyNumberFormat="1" applyFont="1" applyFill="1" applyBorder="1" applyAlignment="1">
      <alignment vertical="center"/>
    </xf>
    <xf numFmtId="43" fontId="5" fillId="19" borderId="22" xfId="1" applyFont="1" applyFill="1" applyBorder="1" applyAlignment="1">
      <alignment horizontal="center" vertical="center" wrapText="1"/>
    </xf>
    <xf numFmtId="4" fontId="5" fillId="19" borderId="28" xfId="3" applyNumberFormat="1" applyFont="1" applyFill="1" applyBorder="1" applyAlignment="1">
      <alignment horizontal="left" vertical="center"/>
    </xf>
    <xf numFmtId="4" fontId="5" fillId="19" borderId="29" xfId="3" applyNumberFormat="1" applyFont="1" applyFill="1" applyBorder="1" applyAlignment="1">
      <alignment vertical="center"/>
    </xf>
    <xf numFmtId="4" fontId="5" fillId="12" borderId="4" xfId="3" applyNumberFormat="1" applyFont="1" applyFill="1" applyBorder="1" applyAlignment="1">
      <alignment horizontal="center" vertical="center"/>
    </xf>
    <xf numFmtId="4" fontId="9" fillId="12" borderId="4" xfId="3" applyNumberFormat="1" applyFont="1" applyFill="1" applyBorder="1" applyAlignment="1">
      <alignment horizontal="left" vertical="center"/>
    </xf>
    <xf numFmtId="4" fontId="26" fillId="12" borderId="1" xfId="3" applyNumberFormat="1" applyFont="1" applyFill="1" applyBorder="1" applyAlignment="1">
      <alignment horizontal="left" vertical="center"/>
    </xf>
    <xf numFmtId="4" fontId="9" fillId="12" borderId="1" xfId="3" applyNumberFormat="1" applyFont="1" applyFill="1" applyBorder="1" applyAlignment="1">
      <alignment horizontal="left" vertical="center"/>
    </xf>
    <xf numFmtId="43" fontId="6" fillId="12" borderId="6" xfId="1" applyFont="1" applyFill="1" applyBorder="1" applyAlignment="1">
      <alignment horizontal="center" vertical="center" wrapText="1"/>
    </xf>
    <xf numFmtId="4" fontId="7" fillId="12" borderId="1" xfId="3" applyNumberFormat="1" applyFont="1" applyFill="1" applyBorder="1" applyAlignment="1">
      <alignment horizontal="left" vertical="center"/>
    </xf>
    <xf numFmtId="4" fontId="5" fillId="12" borderId="1" xfId="3" applyNumberFormat="1" applyFont="1" applyFill="1" applyBorder="1" applyAlignment="1">
      <alignment vertical="center"/>
    </xf>
    <xf numFmtId="167" fontId="5" fillId="12" borderId="6" xfId="3" applyNumberFormat="1" applyFont="1" applyFill="1" applyBorder="1" applyAlignment="1">
      <alignment vertical="center" wrapText="1"/>
    </xf>
    <xf numFmtId="4" fontId="27" fillId="12" borderId="1" xfId="3" applyNumberFormat="1" applyFont="1" applyFill="1" applyBorder="1" applyAlignment="1">
      <alignment vertical="center"/>
    </xf>
    <xf numFmtId="4" fontId="7" fillId="12" borderId="3" xfId="3" applyNumberFormat="1" applyFont="1" applyFill="1" applyBorder="1" applyAlignment="1">
      <alignment horizontal="left" vertical="center"/>
    </xf>
    <xf numFmtId="4" fontId="9" fillId="12" borderId="3" xfId="3" applyNumberFormat="1" applyFont="1" applyFill="1" applyBorder="1" applyAlignment="1">
      <alignment horizontal="left" vertical="center"/>
    </xf>
    <xf numFmtId="43" fontId="5" fillId="5" borderId="25" xfId="1" applyFont="1" applyFill="1" applyBorder="1" applyAlignment="1">
      <alignment horizontal="right" vertical="center"/>
    </xf>
    <xf numFmtId="4" fontId="7" fillId="5" borderId="28" xfId="3" applyNumberFormat="1" applyFont="1" applyFill="1" applyBorder="1" applyAlignment="1">
      <alignment horizontal="left" vertical="center"/>
    </xf>
    <xf numFmtId="4" fontId="9" fillId="5" borderId="29" xfId="3" applyNumberFormat="1" applyFont="1" applyFill="1" applyBorder="1" applyAlignment="1">
      <alignment horizontal="left" vertical="center"/>
    </xf>
    <xf numFmtId="0" fontId="5" fillId="10" borderId="4" xfId="3" applyFont="1" applyFill="1" applyBorder="1" applyAlignment="1">
      <alignment vertical="top" wrapText="1" shrinkToFit="1" readingOrder="1"/>
    </xf>
    <xf numFmtId="0" fontId="5" fillId="10" borderId="1" xfId="3" applyFont="1" applyFill="1" applyBorder="1" applyAlignment="1">
      <alignment vertical="top" wrapText="1" shrinkToFit="1" readingOrder="1"/>
    </xf>
    <xf numFmtId="43" fontId="5" fillId="10" borderId="1" xfId="1" applyFont="1" applyFill="1" applyBorder="1" applyAlignment="1">
      <alignment vertical="center"/>
    </xf>
    <xf numFmtId="43" fontId="5" fillId="10" borderId="1" xfId="1" applyFont="1" applyFill="1" applyBorder="1" applyAlignment="1"/>
    <xf numFmtId="43" fontId="5" fillId="10" borderId="3" xfId="1" applyFont="1" applyFill="1" applyBorder="1" applyAlignment="1">
      <alignment horizontal="center" vertical="center"/>
    </xf>
    <xf numFmtId="43" fontId="5" fillId="10" borderId="0" xfId="1" applyFont="1" applyFill="1" applyBorder="1" applyAlignment="1">
      <alignment horizontal="center" vertical="center"/>
    </xf>
    <xf numFmtId="43" fontId="5" fillId="10" borderId="1" xfId="1" applyFont="1" applyFill="1" applyBorder="1" applyAlignment="1">
      <alignment vertical="center" wrapText="1"/>
    </xf>
    <xf numFmtId="43" fontId="5" fillId="10" borderId="1" xfId="1" applyFont="1" applyFill="1" applyBorder="1" applyAlignment="1">
      <alignment wrapText="1"/>
    </xf>
    <xf numFmtId="167" fontId="5" fillId="10" borderId="1" xfId="3" applyNumberFormat="1" applyFont="1" applyFill="1" applyBorder="1" applyAlignment="1">
      <alignment vertical="top" wrapText="1" shrinkToFit="1" readingOrder="1"/>
    </xf>
    <xf numFmtId="0" fontId="5" fillId="10" borderId="3" xfId="3" applyFont="1" applyFill="1" applyBorder="1" applyAlignment="1">
      <alignment horizontal="left" vertical="top"/>
    </xf>
    <xf numFmtId="0" fontId="5" fillId="10" borderId="3" xfId="3" applyFont="1" applyFill="1" applyBorder="1" applyAlignment="1">
      <alignment horizontal="left" vertical="center"/>
    </xf>
    <xf numFmtId="0" fontId="5" fillId="10" borderId="3" xfId="3" applyFont="1" applyFill="1" applyBorder="1" applyAlignment="1">
      <alignment horizontal="left" vertical="top" wrapText="1" shrinkToFit="1" readingOrder="1"/>
    </xf>
    <xf numFmtId="0" fontId="5" fillId="20" borderId="32" xfId="3" applyFont="1" applyFill="1" applyBorder="1" applyAlignment="1">
      <alignment horizontal="left" vertical="top"/>
    </xf>
    <xf numFmtId="0" fontId="5" fillId="20" borderId="28" xfId="3" applyFont="1" applyFill="1" applyBorder="1" applyAlignment="1">
      <alignment horizontal="left" vertical="center"/>
    </xf>
    <xf numFmtId="0" fontId="5" fillId="20" borderId="28" xfId="3" applyFont="1" applyFill="1" applyBorder="1" applyAlignment="1">
      <alignment horizontal="left" vertical="top" wrapText="1" shrinkToFit="1" readingOrder="1"/>
    </xf>
    <xf numFmtId="43" fontId="18" fillId="20" borderId="28" xfId="1" applyFont="1" applyFill="1" applyBorder="1" applyAlignment="1">
      <alignment horizontal="center" vertical="center"/>
    </xf>
    <xf numFmtId="43" fontId="5" fillId="20" borderId="28" xfId="1" applyFont="1" applyFill="1" applyBorder="1" applyAlignment="1">
      <alignment horizontal="center" vertical="center"/>
    </xf>
    <xf numFmtId="0" fontId="5" fillId="9" borderId="18" xfId="3" applyFont="1" applyFill="1" applyBorder="1" applyAlignment="1">
      <alignment horizontal="left" vertical="top"/>
    </xf>
    <xf numFmtId="43" fontId="5" fillId="9" borderId="18" xfId="1" applyFont="1" applyFill="1" applyBorder="1" applyAlignment="1">
      <alignment horizontal="left" vertical="center"/>
    </xf>
    <xf numFmtId="43" fontId="5" fillId="9" borderId="18" xfId="1" applyFont="1" applyFill="1" applyBorder="1" applyAlignment="1">
      <alignment horizontal="left" vertical="center" wrapText="1"/>
    </xf>
    <xf numFmtId="0" fontId="5" fillId="9" borderId="32" xfId="3" applyFont="1" applyFill="1" applyBorder="1" applyAlignment="1">
      <alignment horizontal="left" vertical="top"/>
    </xf>
    <xf numFmtId="0" fontId="5" fillId="9" borderId="28" xfId="3" applyFont="1" applyFill="1" applyBorder="1" applyAlignment="1">
      <alignment horizontal="left" vertical="top"/>
    </xf>
    <xf numFmtId="43" fontId="18" fillId="9" borderId="28" xfId="1" applyFont="1" applyFill="1" applyBorder="1" applyAlignment="1">
      <alignment horizontal="left" vertical="center"/>
    </xf>
    <xf numFmtId="43" fontId="18" fillId="9" borderId="28" xfId="3" applyNumberFormat="1" applyFont="1" applyFill="1" applyBorder="1" applyAlignment="1">
      <alignment horizontal="left" vertical="center" wrapText="1"/>
    </xf>
    <xf numFmtId="0" fontId="5" fillId="9" borderId="33" xfId="3" applyFont="1" applyFill="1" applyBorder="1" applyAlignment="1">
      <alignment horizontal="left" vertical="top"/>
    </xf>
    <xf numFmtId="0" fontId="5" fillId="9" borderId="29" xfId="3" applyFont="1" applyFill="1" applyBorder="1" applyAlignment="1">
      <alignment horizontal="left" vertical="top"/>
    </xf>
    <xf numFmtId="0" fontId="5" fillId="9" borderId="17" xfId="3" applyFont="1" applyFill="1" applyBorder="1" applyAlignment="1">
      <alignment horizontal="left" vertical="top"/>
    </xf>
    <xf numFmtId="43" fontId="18" fillId="9" borderId="18" xfId="1" applyFont="1" applyFill="1" applyBorder="1" applyAlignment="1">
      <alignment horizontal="left" vertical="center"/>
    </xf>
    <xf numFmtId="43" fontId="6" fillId="9" borderId="4" xfId="1" applyFont="1" applyFill="1" applyBorder="1" applyAlignment="1">
      <alignment horizontal="center" vertical="center" wrapText="1"/>
    </xf>
    <xf numFmtId="43" fontId="18" fillId="9" borderId="18" xfId="3" applyNumberFormat="1" applyFont="1" applyFill="1" applyBorder="1" applyAlignment="1">
      <alignment horizontal="left" vertical="center" wrapText="1"/>
    </xf>
    <xf numFmtId="0" fontId="5" fillId="9" borderId="15" xfId="3" applyFont="1" applyFill="1" applyBorder="1" applyAlignment="1">
      <alignment horizontal="left" vertical="top"/>
    </xf>
    <xf numFmtId="0" fontId="5" fillId="0" borderId="4" xfId="3" applyFont="1" applyFill="1" applyBorder="1" applyAlignment="1">
      <alignment horizontal="left" vertical="top" wrapText="1"/>
    </xf>
    <xf numFmtId="0" fontId="5" fillId="0" borderId="4" xfId="3" applyFont="1" applyFill="1" applyBorder="1" applyAlignment="1">
      <alignment horizontal="left" vertical="center"/>
    </xf>
    <xf numFmtId="0" fontId="5" fillId="0" borderId="4" xfId="3" applyFont="1" applyFill="1" applyBorder="1" applyAlignment="1">
      <alignment horizontal="left" vertical="center" wrapText="1" shrinkToFit="1" readingOrder="1"/>
    </xf>
    <xf numFmtId="43" fontId="18" fillId="0" borderId="4" xfId="1" applyFont="1" applyFill="1" applyBorder="1" applyAlignment="1">
      <alignment horizontal="center" vertical="center"/>
    </xf>
    <xf numFmtId="43" fontId="5" fillId="0" borderId="4" xfId="1" applyFont="1" applyFill="1" applyBorder="1" applyAlignment="1">
      <alignment horizontal="center" vertical="center"/>
    </xf>
    <xf numFmtId="43" fontId="6" fillId="0" borderId="4" xfId="1" applyFont="1" applyFill="1" applyBorder="1" applyAlignment="1">
      <alignment horizontal="center" vertical="center" wrapText="1"/>
    </xf>
    <xf numFmtId="43" fontId="18" fillId="0" borderId="4" xfId="1" applyFont="1" applyFill="1" applyBorder="1" applyAlignment="1">
      <alignment vertical="center"/>
    </xf>
    <xf numFmtId="43" fontId="5" fillId="0" borderId="4" xfId="1" applyFont="1" applyFill="1" applyBorder="1" applyAlignment="1"/>
    <xf numFmtId="0" fontId="5" fillId="3" borderId="1" xfId="3" applyFont="1" applyFill="1" applyBorder="1" applyAlignment="1">
      <alignment horizontal="left" vertical="top"/>
    </xf>
    <xf numFmtId="0" fontId="5" fillId="3" borderId="1" xfId="3" applyFont="1" applyFill="1" applyBorder="1" applyAlignment="1">
      <alignment horizontal="left" vertical="center"/>
    </xf>
    <xf numFmtId="0" fontId="5" fillId="3" borderId="1" xfId="3" applyFont="1" applyFill="1" applyBorder="1" applyAlignment="1">
      <alignment horizontal="left" vertical="top" wrapText="1" shrinkToFit="1" readingOrder="1"/>
    </xf>
    <xf numFmtId="43" fontId="5" fillId="3" borderId="1" xfId="1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43" fontId="19" fillId="0" borderId="0" xfId="1" applyFont="1" applyFill="1" applyBorder="1" applyAlignment="1"/>
    <xf numFmtId="0" fontId="17" fillId="22" borderId="0" xfId="0" applyFont="1" applyFill="1" applyBorder="1" applyAlignment="1">
      <alignment horizontal="left"/>
    </xf>
    <xf numFmtId="43" fontId="5" fillId="10" borderId="1" xfId="1" applyFont="1" applyFill="1" applyBorder="1" applyAlignment="1">
      <alignment horizontal="left" vertical="center"/>
    </xf>
    <xf numFmtId="43" fontId="5" fillId="10" borderId="1" xfId="3" applyNumberFormat="1" applyFont="1" applyFill="1" applyBorder="1" applyAlignment="1">
      <alignment horizontal="left" vertical="center"/>
    </xf>
    <xf numFmtId="0" fontId="5" fillId="10" borderId="1" xfId="3" applyFont="1" applyFill="1" applyBorder="1" applyAlignment="1">
      <alignment horizontal="left" vertical="center" wrapText="1"/>
    </xf>
    <xf numFmtId="0" fontId="19" fillId="0" borderId="1" xfId="0" applyFont="1" applyFill="1" applyBorder="1" applyAlignment="1"/>
    <xf numFmtId="43" fontId="19" fillId="0" borderId="1" xfId="1" applyFont="1" applyFill="1" applyBorder="1" applyAlignment="1"/>
    <xf numFmtId="0" fontId="19" fillId="0" borderId="2" xfId="0" applyFont="1" applyFill="1" applyBorder="1" applyAlignment="1">
      <alignment horizontal="left"/>
    </xf>
    <xf numFmtId="0" fontId="10" fillId="0" borderId="0" xfId="5" applyFont="1" applyFill="1" applyBorder="1" applyAlignment="1"/>
    <xf numFmtId="43" fontId="10" fillId="0" borderId="0" xfId="1" applyFont="1" applyFill="1" applyBorder="1" applyAlignment="1"/>
    <xf numFmtId="0" fontId="10" fillId="0" borderId="0" xfId="5" applyFont="1" applyFill="1" applyBorder="1" applyAlignment="1">
      <alignment vertical="center"/>
    </xf>
    <xf numFmtId="171" fontId="10" fillId="0" borderId="0" xfId="5" applyNumberFormat="1" applyFont="1" applyFill="1" applyBorder="1" applyAlignment="1"/>
    <xf numFmtId="0" fontId="32" fillId="0" borderId="0" xfId="6" applyFont="1"/>
    <xf numFmtId="0" fontId="33" fillId="0" borderId="1" xfId="6" applyFont="1" applyFill="1" applyBorder="1" applyAlignment="1">
      <alignment horizontal="center" vertical="center" wrapText="1"/>
    </xf>
    <xf numFmtId="43" fontId="0" fillId="0" borderId="0" xfId="0" applyNumberFormat="1"/>
    <xf numFmtId="172" fontId="0" fillId="0" borderId="0" xfId="1" applyNumberFormat="1" applyFont="1"/>
    <xf numFmtId="172" fontId="22" fillId="12" borderId="3" xfId="1" applyNumberFormat="1" applyFont="1" applyFill="1" applyBorder="1" applyAlignment="1">
      <alignment horizontal="center"/>
    </xf>
    <xf numFmtId="172" fontId="0" fillId="12" borderId="4" xfId="1" applyNumberFormat="1" applyFont="1" applyFill="1" applyBorder="1"/>
    <xf numFmtId="172" fontId="0" fillId="11" borderId="1" xfId="1" applyNumberFormat="1" applyFont="1" applyFill="1" applyBorder="1"/>
    <xf numFmtId="172" fontId="0" fillId="13" borderId="1" xfId="1" applyNumberFormat="1" applyFont="1" applyFill="1" applyBorder="1"/>
    <xf numFmtId="172" fontId="0" fillId="12" borderId="1" xfId="1" applyNumberFormat="1" applyFont="1" applyFill="1" applyBorder="1"/>
    <xf numFmtId="172" fontId="0" fillId="10" borderId="1" xfId="1" applyNumberFormat="1" applyFont="1" applyFill="1" applyBorder="1"/>
    <xf numFmtId="172" fontId="0" fillId="14" borderId="1" xfId="1" applyNumberFormat="1" applyFont="1" applyFill="1" applyBorder="1"/>
    <xf numFmtId="172" fontId="21" fillId="0" borderId="18" xfId="1" applyNumberFormat="1" applyFont="1" applyBorder="1"/>
    <xf numFmtId="172" fontId="0" fillId="18" borderId="3" xfId="1" applyNumberFormat="1" applyFont="1" applyFill="1" applyBorder="1"/>
    <xf numFmtId="172" fontId="0" fillId="18" borderId="4" xfId="1" applyNumberFormat="1" applyFont="1" applyFill="1" applyBorder="1"/>
    <xf numFmtId="172" fontId="0" fillId="0" borderId="1" xfId="1" applyNumberFormat="1" applyFont="1" applyBorder="1"/>
    <xf numFmtId="172" fontId="0" fillId="9" borderId="1" xfId="1" applyNumberFormat="1" applyFont="1" applyFill="1" applyBorder="1"/>
    <xf numFmtId="172" fontId="0" fillId="4" borderId="1" xfId="1" applyNumberFormat="1" applyFont="1" applyFill="1" applyBorder="1"/>
    <xf numFmtId="172" fontId="0" fillId="12" borderId="18" xfId="1" applyNumberFormat="1" applyFont="1" applyFill="1" applyBorder="1"/>
    <xf numFmtId="172" fontId="0" fillId="8" borderId="3" xfId="1" applyNumberFormat="1" applyFont="1" applyFill="1" applyBorder="1"/>
    <xf numFmtId="172" fontId="0" fillId="8" borderId="4" xfId="1" applyNumberFormat="1" applyFont="1" applyFill="1" applyBorder="1"/>
    <xf numFmtId="172" fontId="0" fillId="3" borderId="1" xfId="1" applyNumberFormat="1" applyFont="1" applyFill="1" applyBorder="1"/>
    <xf numFmtId="172" fontId="0" fillId="9" borderId="2" xfId="1" applyNumberFormat="1" applyFont="1" applyFill="1" applyBorder="1" applyAlignment="1"/>
    <xf numFmtId="172" fontId="21" fillId="0" borderId="1" xfId="1" applyNumberFormat="1" applyFont="1" applyBorder="1"/>
    <xf numFmtId="172" fontId="24" fillId="3" borderId="1" xfId="1" applyNumberFormat="1" applyFont="1" applyFill="1" applyBorder="1"/>
    <xf numFmtId="0" fontId="22" fillId="0" borderId="1" xfId="0" applyFont="1" applyBorder="1"/>
    <xf numFmtId="172" fontId="22" fillId="0" borderId="1" xfId="1" applyNumberFormat="1" applyFont="1" applyBorder="1"/>
    <xf numFmtId="172" fontId="22" fillId="0" borderId="1" xfId="1" applyNumberFormat="1" applyFont="1" applyBorder="1" applyAlignment="1">
      <alignment horizontal="left"/>
    </xf>
    <xf numFmtId="0" fontId="17" fillId="10" borderId="2" xfId="0" applyFont="1" applyFill="1" applyBorder="1" applyAlignment="1">
      <alignment horizontal="left" vertical="top" wrapText="1"/>
    </xf>
    <xf numFmtId="0" fontId="17" fillId="10" borderId="8" xfId="0" applyFont="1" applyFill="1" applyBorder="1" applyAlignment="1">
      <alignment horizontal="left" vertical="top" wrapText="1"/>
    </xf>
    <xf numFmtId="0" fontId="17" fillId="10" borderId="15" xfId="0" applyFont="1" applyFill="1" applyBorder="1" applyAlignment="1">
      <alignment horizontal="left" vertical="top" wrapText="1"/>
    </xf>
    <xf numFmtId="0" fontId="17" fillId="10" borderId="9" xfId="0" applyFont="1" applyFill="1" applyBorder="1" applyAlignment="1">
      <alignment horizontal="left" vertical="top" wrapText="1"/>
    </xf>
    <xf numFmtId="0" fontId="5" fillId="2" borderId="0" xfId="3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43" fontId="5" fillId="23" borderId="0" xfId="1" applyFont="1" applyFill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5" fillId="2" borderId="1" xfId="3" applyFont="1" applyFill="1" applyBorder="1" applyAlignment="1">
      <alignment horizontal="left" vertical="center"/>
    </xf>
    <xf numFmtId="43" fontId="5" fillId="2" borderId="1" xfId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10" fillId="0" borderId="1" xfId="5" applyFont="1" applyFill="1" applyBorder="1" applyAlignment="1"/>
    <xf numFmtId="0" fontId="10" fillId="0" borderId="1" xfId="5" applyFont="1" applyFill="1" applyBorder="1" applyAlignment="1">
      <alignment vertical="center"/>
    </xf>
    <xf numFmtId="0" fontId="10" fillId="0" borderId="1" xfId="5" applyFont="1" applyFill="1" applyBorder="1" applyAlignment="1">
      <alignment horizontal="center" vertical="center"/>
    </xf>
    <xf numFmtId="43" fontId="10" fillId="0" borderId="1" xfId="1" applyFont="1" applyFill="1" applyBorder="1" applyAlignment="1"/>
    <xf numFmtId="171" fontId="10" fillId="0" borderId="1" xfId="5" applyNumberFormat="1" applyFont="1" applyFill="1" applyBorder="1" applyAlignment="1"/>
    <xf numFmtId="0" fontId="10" fillId="0" borderId="1" xfId="5" applyFont="1" applyFill="1" applyBorder="1" applyAlignment="1">
      <alignment horizontal="center"/>
    </xf>
    <xf numFmtId="43" fontId="10" fillId="0" borderId="1" xfId="1" applyFont="1" applyFill="1" applyBorder="1" applyAlignment="1">
      <alignment vertical="center"/>
    </xf>
    <xf numFmtId="171" fontId="10" fillId="0" borderId="1" xfId="5" applyNumberFormat="1" applyFont="1" applyFill="1" applyBorder="1" applyAlignment="1">
      <alignment vertical="center"/>
    </xf>
    <xf numFmtId="43" fontId="5" fillId="2" borderId="1" xfId="1" applyFont="1" applyFill="1" applyBorder="1" applyAlignment="1">
      <alignment horizontal="center" vertical="center" wrapText="1"/>
    </xf>
  </cellXfs>
  <cellStyles count="7">
    <cellStyle name="Excel Built-in Normal" xfId="6"/>
    <cellStyle name="Migliaia" xfId="1" builtinId="3"/>
    <cellStyle name="Normale" xfId="0" builtinId="0"/>
    <cellStyle name="Normale 2" xfId="3"/>
    <cellStyle name="Normale 3" xfId="5"/>
    <cellStyle name="Testo descrittivo 2" xfId="4"/>
    <cellStyle name="Valuta" xfId="2" builtinId="4"/>
  </cellStyles>
  <dxfs count="0"/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BreakPreview" topLeftCell="A19" zoomScale="60" zoomScaleNormal="100" workbookViewId="0">
      <selection activeCell="F14" sqref="F14"/>
    </sheetView>
  </sheetViews>
  <sheetFormatPr defaultRowHeight="15" x14ac:dyDescent="0.25"/>
  <cols>
    <col min="1" max="1" width="39.28515625" bestFit="1" customWidth="1"/>
    <col min="2" max="2" width="33" bestFit="1" customWidth="1"/>
    <col min="3" max="3" width="19.42578125" style="619" bestFit="1" customWidth="1"/>
    <col min="4" max="4" width="20.42578125" bestFit="1" customWidth="1"/>
    <col min="5" max="5" width="18.28515625" bestFit="1" customWidth="1"/>
    <col min="7" max="7" width="13.140625" bestFit="1" customWidth="1"/>
  </cols>
  <sheetData>
    <row r="1" spans="1:5" ht="21" x14ac:dyDescent="0.35">
      <c r="A1" s="81" t="s">
        <v>296</v>
      </c>
    </row>
    <row r="3" spans="1:5" x14ac:dyDescent="0.25">
      <c r="A3" s="83" t="s">
        <v>297</v>
      </c>
      <c r="B3" s="224" t="s">
        <v>298</v>
      </c>
      <c r="C3" s="620" t="s">
        <v>136</v>
      </c>
      <c r="D3" s="225" t="s">
        <v>299</v>
      </c>
      <c r="E3" s="225" t="s">
        <v>300</v>
      </c>
    </row>
    <row r="4" spans="1:5" x14ac:dyDescent="0.25">
      <c r="A4" s="84"/>
      <c r="B4" s="84"/>
      <c r="C4" s="621"/>
      <c r="D4" s="98"/>
      <c r="E4" s="98"/>
    </row>
    <row r="5" spans="1:5" x14ac:dyDescent="0.25">
      <c r="A5" s="85" t="s">
        <v>301</v>
      </c>
      <c r="B5" s="221">
        <f>'Interventi strutturali'!E4</f>
        <v>200000</v>
      </c>
      <c r="C5" s="622">
        <f>'Interventi strutturali'!G4</f>
        <v>120000</v>
      </c>
      <c r="D5" s="179">
        <f>'Interventi strutturali'!K4</f>
        <v>80000</v>
      </c>
      <c r="E5" s="100"/>
    </row>
    <row r="6" spans="1:5" x14ac:dyDescent="0.25">
      <c r="A6" s="86" t="s">
        <v>302</v>
      </c>
      <c r="B6" s="222">
        <f>'Interventi strutturali'!E11</f>
        <v>1051000</v>
      </c>
      <c r="C6" s="623">
        <f>'Interventi strutturali'!G11</f>
        <v>136000</v>
      </c>
      <c r="D6" s="180">
        <f>'Interventi strutturali'!K11</f>
        <v>915000</v>
      </c>
      <c r="E6" s="101"/>
    </row>
    <row r="7" spans="1:5" x14ac:dyDescent="0.25">
      <c r="A7" s="87" t="s">
        <v>303</v>
      </c>
      <c r="B7" s="217">
        <f>'Interventi strutturali'!E16</f>
        <v>255000</v>
      </c>
      <c r="C7" s="624">
        <f>'Interventi strutturali'!G16</f>
        <v>165000</v>
      </c>
      <c r="D7" s="181">
        <f>'Interventi strutturali'!K16</f>
        <v>90000</v>
      </c>
      <c r="E7" s="102"/>
    </row>
    <row r="8" spans="1:5" x14ac:dyDescent="0.25">
      <c r="A8" s="88" t="s">
        <v>304</v>
      </c>
      <c r="B8" s="182"/>
      <c r="C8" s="625"/>
      <c r="D8" s="184">
        <f>'Interventi strutturali'!K19</f>
        <v>0</v>
      </c>
      <c r="E8" s="103"/>
    </row>
    <row r="9" spans="1:5" x14ac:dyDescent="0.25">
      <c r="A9" s="89" t="s">
        <v>305</v>
      </c>
      <c r="B9" s="215">
        <f>'Interventi strutturali'!E18</f>
        <v>550000</v>
      </c>
      <c r="C9" s="626">
        <f>'Interventi strutturali'!G18</f>
        <v>100000</v>
      </c>
      <c r="D9" s="185">
        <f>'Interventi strutturali'!K18</f>
        <v>450000</v>
      </c>
      <c r="E9" s="104"/>
    </row>
    <row r="10" spans="1:5" ht="15.75" x14ac:dyDescent="0.25">
      <c r="B10" s="223">
        <f>SUM(B5:B9)</f>
        <v>2056000</v>
      </c>
      <c r="C10" s="627">
        <f>SUM(C5:C9)</f>
        <v>521000</v>
      </c>
      <c r="D10" s="201">
        <f>SUM(D5:D9)</f>
        <v>1535000</v>
      </c>
      <c r="E10" s="99"/>
    </row>
    <row r="11" spans="1:5" x14ac:dyDescent="0.25">
      <c r="A11" s="90" t="s">
        <v>306</v>
      </c>
      <c r="B11" s="186"/>
      <c r="C11" s="628"/>
      <c r="D11" s="105"/>
      <c r="E11" s="105"/>
    </row>
    <row r="12" spans="1:5" x14ac:dyDescent="0.25">
      <c r="A12" s="91"/>
      <c r="B12" s="187"/>
      <c r="C12" s="629"/>
      <c r="D12" s="106"/>
      <c r="E12" s="106"/>
    </row>
    <row r="13" spans="1:5" x14ac:dyDescent="0.25">
      <c r="A13" s="85" t="s">
        <v>301</v>
      </c>
      <c r="B13" s="221">
        <f>'Interventi strutturali'!E32</f>
        <v>759000</v>
      </c>
      <c r="C13" s="622">
        <f>'Interventi strutturali'!G32</f>
        <v>375000</v>
      </c>
      <c r="D13" s="179">
        <f>'Interventi strutturali'!K32</f>
        <v>304000</v>
      </c>
      <c r="E13" s="100"/>
    </row>
    <row r="14" spans="1:5" x14ac:dyDescent="0.25">
      <c r="A14" s="92" t="s">
        <v>307</v>
      </c>
      <c r="B14" s="214"/>
      <c r="C14" s="630"/>
      <c r="D14" s="188">
        <f>'Interventi strutturali'!H32</f>
        <v>0</v>
      </c>
      <c r="E14" s="107"/>
    </row>
    <row r="15" spans="1:5" x14ac:dyDescent="0.25">
      <c r="A15" s="89" t="s">
        <v>308</v>
      </c>
      <c r="B15" s="215">
        <f>'Interventi strutturali'!E45</f>
        <v>1952573.2999999998</v>
      </c>
      <c r="C15" s="626">
        <f>'Interventi strutturali'!G45</f>
        <v>373952.44</v>
      </c>
      <c r="D15" s="185">
        <f>'Interventi strutturali'!K45</f>
        <v>1578620.8599999999</v>
      </c>
      <c r="E15" s="104"/>
    </row>
    <row r="16" spans="1:5" x14ac:dyDescent="0.25">
      <c r="A16" s="93" t="s">
        <v>309</v>
      </c>
      <c r="B16" s="219"/>
      <c r="C16" s="631"/>
      <c r="D16" s="189">
        <f>'Interventi strutturali'!G49</f>
        <v>0</v>
      </c>
      <c r="E16" s="108"/>
    </row>
    <row r="17" spans="1:5" x14ac:dyDescent="0.25">
      <c r="A17" s="97" t="s">
        <v>302</v>
      </c>
      <c r="B17" s="216">
        <f>'Interventi strutturali'!E53</f>
        <v>695000</v>
      </c>
      <c r="C17" s="632">
        <f>'Interventi strutturali'!G53</f>
        <v>325000</v>
      </c>
      <c r="D17" s="190">
        <f>'Interventi strutturali'!K53</f>
        <v>370000</v>
      </c>
      <c r="E17" s="111"/>
    </row>
    <row r="18" spans="1:5" x14ac:dyDescent="0.25">
      <c r="A18" s="82" t="s">
        <v>314</v>
      </c>
      <c r="B18" s="217">
        <f>'Interventi strutturali'!E60</f>
        <v>413000</v>
      </c>
      <c r="C18" s="633">
        <f>'Interventi strutturali'!G60</f>
        <v>0</v>
      </c>
      <c r="D18" s="191">
        <f>'Interventi strutturali'!K59</f>
        <v>100000</v>
      </c>
      <c r="E18" s="178"/>
    </row>
    <row r="19" spans="1:5" x14ac:dyDescent="0.25">
      <c r="A19" s="88" t="s">
        <v>304</v>
      </c>
      <c r="B19" s="218">
        <f>'Interventi strutturali'!E70</f>
        <v>1628500</v>
      </c>
      <c r="C19" s="625">
        <f>'Interventi strutturali'!G70</f>
        <v>300292</v>
      </c>
      <c r="D19" s="184">
        <f>'Interventi strutturali'!K70</f>
        <v>748208</v>
      </c>
      <c r="E19" s="103"/>
    </row>
    <row r="20" spans="1:5" ht="15.75" x14ac:dyDescent="0.25">
      <c r="B20" s="223">
        <f>SUM(B13:B19)</f>
        <v>5448073.2999999998</v>
      </c>
      <c r="C20" s="627">
        <f>SUM(C13:C19)</f>
        <v>1374244.44</v>
      </c>
      <c r="D20" s="202">
        <f>SUM(D13:D19)</f>
        <v>3100828.86</v>
      </c>
      <c r="E20" s="99"/>
    </row>
    <row r="21" spans="1:5" x14ac:dyDescent="0.25">
      <c r="A21" s="94" t="s">
        <v>310</v>
      </c>
      <c r="B21" s="192"/>
      <c r="C21" s="634"/>
      <c r="D21" s="109"/>
      <c r="E21" s="109"/>
    </row>
    <row r="22" spans="1:5" x14ac:dyDescent="0.25">
      <c r="A22" s="95"/>
      <c r="B22" s="193"/>
      <c r="C22" s="635"/>
      <c r="D22" s="110"/>
      <c r="E22" s="110"/>
    </row>
    <row r="23" spans="1:5" x14ac:dyDescent="0.25">
      <c r="A23" s="96" t="s">
        <v>311</v>
      </c>
      <c r="B23" s="220">
        <f>'Interventi strutturali'!E178</f>
        <v>435000</v>
      </c>
      <c r="C23" s="636">
        <f>'Interventi strutturali'!G178</f>
        <v>145000</v>
      </c>
      <c r="D23" s="204">
        <f>'Interventi strutturali'!K178</f>
        <v>145000</v>
      </c>
      <c r="E23" s="194">
        <f>'Interventi strutturali'!L178</f>
        <v>145000</v>
      </c>
    </row>
    <row r="24" spans="1:5" x14ac:dyDescent="0.25">
      <c r="A24" s="85" t="s">
        <v>301</v>
      </c>
      <c r="B24" s="221">
        <f>'Interventi strutturali'!E93</f>
        <v>1515000</v>
      </c>
      <c r="C24" s="622">
        <f>'Interventi strutturali'!G93</f>
        <v>635000</v>
      </c>
      <c r="D24" s="205">
        <f>'Interventi strutturali'!K93</f>
        <v>710000</v>
      </c>
      <c r="E24" s="179"/>
    </row>
    <row r="25" spans="1:5" x14ac:dyDescent="0.25">
      <c r="A25" s="92" t="s">
        <v>312</v>
      </c>
      <c r="B25" s="214">
        <f>'Interventi strutturali'!E111</f>
        <v>3190000</v>
      </c>
      <c r="C25" s="630">
        <f>'Interventi strutturali'!G111</f>
        <v>378000</v>
      </c>
      <c r="D25" s="206">
        <f>'Interventi strutturali'!K111</f>
        <v>2312000</v>
      </c>
      <c r="E25" s="188">
        <f>'Interventi strutturali'!L111</f>
        <v>500000</v>
      </c>
    </row>
    <row r="26" spans="1:5" x14ac:dyDescent="0.25">
      <c r="A26" s="89" t="s">
        <v>308</v>
      </c>
      <c r="B26" s="215">
        <f>'Interventi strutturali'!E127</f>
        <v>2661043.2000000002</v>
      </c>
      <c r="C26" s="626">
        <f>'Interventi strutturali'!G127</f>
        <v>416543.2</v>
      </c>
      <c r="D26" s="207">
        <f>'Interventi strutturali'!K127</f>
        <v>2005000</v>
      </c>
      <c r="E26" s="185">
        <f>'Interventi strutturali'!L127</f>
        <v>50000</v>
      </c>
    </row>
    <row r="27" spans="1:5" x14ac:dyDescent="0.25">
      <c r="A27" s="97" t="s">
        <v>313</v>
      </c>
      <c r="B27" s="216">
        <f>'Interventi strutturali'!E147</f>
        <v>1225000</v>
      </c>
      <c r="C27" s="632">
        <f>'Interventi strutturali'!G147</f>
        <v>410000</v>
      </c>
      <c r="D27" s="208">
        <f>'Interventi strutturali'!K147</f>
        <v>685000</v>
      </c>
      <c r="E27" s="190">
        <f>'Interventi strutturali'!L147</f>
        <v>70000</v>
      </c>
    </row>
    <row r="28" spans="1:5" x14ac:dyDescent="0.25">
      <c r="A28" s="87" t="s">
        <v>303</v>
      </c>
      <c r="B28" s="217">
        <f>'Interventi strutturali'!E155</f>
        <v>325000</v>
      </c>
      <c r="C28" s="624">
        <f>'Interventi strutturali'!G155</f>
        <v>45000</v>
      </c>
      <c r="D28" s="209">
        <f>'Interventi strutturali'!K155</f>
        <v>140000</v>
      </c>
      <c r="E28" s="181"/>
    </row>
    <row r="29" spans="1:5" x14ac:dyDescent="0.25">
      <c r="A29" s="88" t="s">
        <v>304</v>
      </c>
      <c r="B29" s="218">
        <f>'Interventi strutturali'!E173</f>
        <v>1066000</v>
      </c>
      <c r="C29" s="625">
        <f>'Interventi strutturali'!G173</f>
        <v>486000</v>
      </c>
      <c r="D29" s="210">
        <f>'Interventi strutturali'!K173</f>
        <v>590000</v>
      </c>
      <c r="E29" s="183"/>
    </row>
    <row r="30" spans="1:5" x14ac:dyDescent="0.25">
      <c r="A30" s="93" t="s">
        <v>309</v>
      </c>
      <c r="B30" s="219">
        <f>'Interventi strutturali'!E175</f>
        <v>100000</v>
      </c>
      <c r="C30" s="631">
        <f>'Interventi strutturali'!G175</f>
        <v>0</v>
      </c>
      <c r="D30" s="211">
        <f>'Interventi strutturali'!K175</f>
        <v>100000</v>
      </c>
      <c r="E30" s="189"/>
    </row>
    <row r="31" spans="1:5" x14ac:dyDescent="0.25">
      <c r="A31" s="93" t="s">
        <v>323</v>
      </c>
      <c r="B31" s="219">
        <f>'Interventi strutturali'!G176</f>
        <v>0</v>
      </c>
      <c r="C31" s="637">
        <f>'Interventi strutturali'!F176</f>
        <v>0</v>
      </c>
      <c r="D31" s="211"/>
      <c r="E31" s="189"/>
    </row>
    <row r="32" spans="1:5" x14ac:dyDescent="0.25">
      <c r="A32" s="92" t="s">
        <v>315</v>
      </c>
      <c r="B32" s="214">
        <f>'Interventi strutturali'!E177</f>
        <v>150000</v>
      </c>
      <c r="C32" s="630">
        <f>'Interventi strutturali'!G177</f>
        <v>0</v>
      </c>
      <c r="D32" s="212"/>
      <c r="E32" s="188"/>
    </row>
    <row r="33" spans="1:7" ht="15.75" x14ac:dyDescent="0.25">
      <c r="A33" s="92"/>
      <c r="B33" s="213">
        <f>SUM(B23:B32)</f>
        <v>10667043.199999999</v>
      </c>
      <c r="C33" s="638">
        <f>SUM(C23:C32)</f>
        <v>2515543.2000000002</v>
      </c>
      <c r="D33" s="203">
        <f>SUM(D23:D32)</f>
        <v>6687000</v>
      </c>
      <c r="E33" s="203">
        <f>SUM(E24:E32)</f>
        <v>620000</v>
      </c>
    </row>
    <row r="35" spans="1:7" x14ac:dyDescent="0.25">
      <c r="A35" s="229" t="s">
        <v>328</v>
      </c>
      <c r="B35" s="230"/>
      <c r="C35" s="639">
        <f>'Interventi strutturali'!F204</f>
        <v>1300172.57</v>
      </c>
      <c r="D35" s="229"/>
      <c r="E35" s="231"/>
    </row>
    <row r="37" spans="1:7" x14ac:dyDescent="0.25">
      <c r="A37" s="640" t="s">
        <v>329</v>
      </c>
      <c r="B37" s="640"/>
      <c r="C37" s="642">
        <f>C10+C20+C33+C35</f>
        <v>5710960.2100000009</v>
      </c>
      <c r="D37" s="640"/>
      <c r="E37" s="640"/>
    </row>
    <row r="39" spans="1:7" ht="24" x14ac:dyDescent="0.25">
      <c r="A39" s="617" t="s">
        <v>869</v>
      </c>
      <c r="B39" s="640"/>
      <c r="C39" s="641">
        <v>475000</v>
      </c>
      <c r="D39" s="640"/>
      <c r="E39" s="640"/>
      <c r="G39" s="618"/>
    </row>
    <row r="40" spans="1:7" ht="24" x14ac:dyDescent="0.25">
      <c r="A40" s="617" t="s">
        <v>871</v>
      </c>
      <c r="B40" s="640"/>
      <c r="C40" s="641">
        <f>C37+C39</f>
        <v>6185960.2100000009</v>
      </c>
      <c r="D40" s="640"/>
      <c r="E40" s="640"/>
    </row>
    <row r="42" spans="1:7" x14ac:dyDescent="0.25">
      <c r="A42" s="616" t="s">
        <v>870</v>
      </c>
    </row>
    <row r="43" spans="1:7" x14ac:dyDescent="0.25">
      <c r="A43" s="616" t="s">
        <v>868</v>
      </c>
    </row>
  </sheetData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08"/>
  <sheetViews>
    <sheetView view="pageBreakPreview" zoomScale="60" zoomScaleNormal="100" workbookViewId="0">
      <pane ySplit="1" topLeftCell="A2" activePane="bottomLeft" state="frozen"/>
      <selection pane="bottomLeft" activeCell="I214" sqref="I214"/>
    </sheetView>
  </sheetViews>
  <sheetFormatPr defaultColWidth="15.7109375" defaultRowHeight="11.25" x14ac:dyDescent="0.2"/>
  <cols>
    <col min="1" max="1" width="21.28515625" style="2" customWidth="1"/>
    <col min="2" max="2" width="34" style="2" bestFit="1" customWidth="1"/>
    <col min="3" max="3" width="13.5703125" style="2" customWidth="1"/>
    <col min="4" max="4" width="76.5703125" style="1" bestFit="1" customWidth="1"/>
    <col min="5" max="5" width="15.140625" style="3" customWidth="1"/>
    <col min="6" max="6" width="14" style="3" bestFit="1" customWidth="1"/>
    <col min="7" max="7" width="15.28515625" style="3" customWidth="1"/>
    <col min="8" max="8" width="15.5703125" style="3" customWidth="1"/>
    <col min="9" max="9" width="12.28515625" style="3" customWidth="1"/>
    <col min="10" max="10" width="11" style="3" customWidth="1"/>
    <col min="11" max="11" width="12.5703125" style="3" customWidth="1"/>
    <col min="12" max="12" width="13.28515625" style="3" bestFit="1" customWidth="1"/>
    <col min="13" max="13" width="41.5703125" style="2" bestFit="1" customWidth="1"/>
    <col min="14" max="14" width="15.140625" style="2" bestFit="1" customWidth="1"/>
    <col min="15" max="15" width="29.28515625" style="1" bestFit="1" customWidth="1"/>
    <col min="16" max="16" width="12.7109375" style="1" bestFit="1" customWidth="1"/>
    <col min="17" max="16384" width="15.7109375" style="1"/>
  </cols>
  <sheetData>
    <row r="1" spans="1:16" s="650" customFormat="1" ht="33.75" x14ac:dyDescent="0.25">
      <c r="A1" s="647" t="s">
        <v>134</v>
      </c>
      <c r="B1" s="647" t="s">
        <v>133</v>
      </c>
      <c r="C1" s="647" t="s">
        <v>132</v>
      </c>
      <c r="D1" s="647" t="s">
        <v>131</v>
      </c>
      <c r="E1" s="648" t="s">
        <v>130</v>
      </c>
      <c r="F1" s="648" t="s">
        <v>129</v>
      </c>
      <c r="G1" s="648" t="s">
        <v>128</v>
      </c>
      <c r="H1" s="648" t="s">
        <v>127</v>
      </c>
      <c r="I1" s="649" t="s">
        <v>872</v>
      </c>
      <c r="J1" s="648" t="s">
        <v>126</v>
      </c>
      <c r="K1" s="648" t="s">
        <v>125</v>
      </c>
      <c r="L1" s="648" t="s">
        <v>124</v>
      </c>
      <c r="M1" s="647" t="s">
        <v>123</v>
      </c>
      <c r="N1" s="647" t="s">
        <v>122</v>
      </c>
      <c r="O1" s="647" t="s">
        <v>121</v>
      </c>
      <c r="P1" s="647" t="s">
        <v>120</v>
      </c>
    </row>
    <row r="2" spans="1:16" s="5" customFormat="1" ht="33.75" x14ac:dyDescent="0.2">
      <c r="A2" s="232" t="s">
        <v>71</v>
      </c>
      <c r="B2" s="233" t="s">
        <v>77</v>
      </c>
      <c r="C2" s="233" t="s">
        <v>110</v>
      </c>
      <c r="D2" s="233" t="s">
        <v>181</v>
      </c>
      <c r="E2" s="234">
        <v>160000</v>
      </c>
      <c r="F2" s="234">
        <v>120000</v>
      </c>
      <c r="G2" s="234">
        <v>120000</v>
      </c>
      <c r="H2" s="234"/>
      <c r="I2" s="234"/>
      <c r="J2" s="235"/>
      <c r="K2" s="234">
        <v>40000</v>
      </c>
      <c r="L2" s="234"/>
      <c r="M2" s="236" t="s">
        <v>330</v>
      </c>
      <c r="N2" s="235" t="s">
        <v>182</v>
      </c>
      <c r="O2" s="237"/>
      <c r="P2" s="238"/>
    </row>
    <row r="3" spans="1:16" s="5" customFormat="1" ht="23.25" thickBot="1" x14ac:dyDescent="0.25">
      <c r="A3" s="239" t="s">
        <v>71</v>
      </c>
      <c r="B3" s="240" t="s">
        <v>72</v>
      </c>
      <c r="C3" s="240" t="s">
        <v>110</v>
      </c>
      <c r="D3" s="240" t="s">
        <v>119</v>
      </c>
      <c r="E3" s="241">
        <v>40000</v>
      </c>
      <c r="F3" s="242"/>
      <c r="G3" s="242"/>
      <c r="H3" s="242"/>
      <c r="I3" s="242"/>
      <c r="J3" s="243"/>
      <c r="K3" s="241">
        <v>40000</v>
      </c>
      <c r="L3" s="241"/>
      <c r="M3" s="244" t="s">
        <v>183</v>
      </c>
      <c r="N3" s="243"/>
      <c r="O3" s="245"/>
      <c r="P3" s="246"/>
    </row>
    <row r="4" spans="1:16" s="5" customFormat="1" ht="12" thickBot="1" x14ac:dyDescent="0.25">
      <c r="A4" s="247"/>
      <c r="B4" s="248"/>
      <c r="C4" s="248"/>
      <c r="D4" s="248"/>
      <c r="E4" s="249">
        <f>SUM(E2:E3)</f>
        <v>200000</v>
      </c>
      <c r="F4" s="250">
        <f>SUM(F2:F3)</f>
        <v>120000</v>
      </c>
      <c r="G4" s="250">
        <f>SUM(G2:G3)</f>
        <v>120000</v>
      </c>
      <c r="H4" s="251"/>
      <c r="I4" s="251"/>
      <c r="J4" s="252"/>
      <c r="K4" s="249">
        <f>SUM(K2:K3)</f>
        <v>80000</v>
      </c>
      <c r="L4" s="253"/>
      <c r="M4" s="254"/>
      <c r="N4" s="252"/>
      <c r="O4" s="255"/>
      <c r="P4" s="256"/>
    </row>
    <row r="5" spans="1:16" s="4" customFormat="1" ht="22.5" x14ac:dyDescent="0.2">
      <c r="A5" s="257" t="s">
        <v>37</v>
      </c>
      <c r="B5" s="258" t="s">
        <v>40</v>
      </c>
      <c r="C5" s="258" t="s">
        <v>110</v>
      </c>
      <c r="D5" s="258" t="s">
        <v>113</v>
      </c>
      <c r="E5" s="259">
        <v>96000</v>
      </c>
      <c r="F5" s="259">
        <v>96000</v>
      </c>
      <c r="G5" s="259">
        <v>96000</v>
      </c>
      <c r="H5" s="259"/>
      <c r="I5" s="259"/>
      <c r="J5" s="260"/>
      <c r="K5" s="259"/>
      <c r="L5" s="259"/>
      <c r="M5" s="261" t="s">
        <v>331</v>
      </c>
      <c r="N5" s="260" t="s">
        <v>184</v>
      </c>
      <c r="O5" s="262"/>
      <c r="P5" s="263"/>
    </row>
    <row r="6" spans="1:16" s="4" customFormat="1" ht="33.75" x14ac:dyDescent="0.2">
      <c r="A6" s="264" t="s">
        <v>37</v>
      </c>
      <c r="B6" s="265" t="s">
        <v>40</v>
      </c>
      <c r="C6" s="265" t="s">
        <v>110</v>
      </c>
      <c r="D6" s="265" t="s">
        <v>185</v>
      </c>
      <c r="E6" s="266">
        <v>100000</v>
      </c>
      <c r="F6" s="266"/>
      <c r="G6" s="266"/>
      <c r="H6" s="266"/>
      <c r="I6" s="267"/>
      <c r="J6" s="268" t="s">
        <v>327</v>
      </c>
      <c r="K6" s="269">
        <v>100000</v>
      </c>
      <c r="L6" s="269"/>
      <c r="M6" s="270" t="s">
        <v>186</v>
      </c>
      <c r="N6" s="268"/>
      <c r="O6" s="271"/>
      <c r="P6" s="272"/>
    </row>
    <row r="7" spans="1:16" s="4" customFormat="1" x14ac:dyDescent="0.2">
      <c r="A7" s="264" t="s">
        <v>37</v>
      </c>
      <c r="B7" s="265" t="s">
        <v>40</v>
      </c>
      <c r="C7" s="265" t="s">
        <v>110</v>
      </c>
      <c r="D7" s="265" t="s">
        <v>187</v>
      </c>
      <c r="E7" s="266">
        <v>40000</v>
      </c>
      <c r="F7" s="266">
        <v>40000</v>
      </c>
      <c r="G7" s="266">
        <v>40000</v>
      </c>
      <c r="H7" s="266"/>
      <c r="I7" s="266"/>
      <c r="J7" s="268"/>
      <c r="K7" s="269"/>
      <c r="L7" s="269"/>
      <c r="M7" s="270" t="s">
        <v>332</v>
      </c>
      <c r="N7" s="268"/>
      <c r="O7" s="271"/>
      <c r="P7" s="272"/>
    </row>
    <row r="8" spans="1:16" s="4" customFormat="1" ht="22.5" x14ac:dyDescent="0.2">
      <c r="A8" s="264" t="s">
        <v>37</v>
      </c>
      <c r="B8" s="265" t="s">
        <v>40</v>
      </c>
      <c r="C8" s="265" t="s">
        <v>110</v>
      </c>
      <c r="D8" s="265" t="s">
        <v>188</v>
      </c>
      <c r="E8" s="266">
        <v>700000</v>
      </c>
      <c r="F8" s="266"/>
      <c r="G8" s="266"/>
      <c r="H8" s="266"/>
      <c r="I8" s="266"/>
      <c r="J8" s="268"/>
      <c r="K8" s="273">
        <v>700000</v>
      </c>
      <c r="L8" s="274"/>
      <c r="M8" s="270" t="s">
        <v>189</v>
      </c>
      <c r="N8" s="268"/>
      <c r="O8" s="271"/>
      <c r="P8" s="272"/>
    </row>
    <row r="9" spans="1:16" s="4" customFormat="1" ht="22.5" x14ac:dyDescent="0.2">
      <c r="A9" s="264" t="s">
        <v>37</v>
      </c>
      <c r="B9" s="265" t="s">
        <v>40</v>
      </c>
      <c r="C9" s="265" t="s">
        <v>110</v>
      </c>
      <c r="D9" s="265" t="s">
        <v>118</v>
      </c>
      <c r="E9" s="266">
        <v>50000</v>
      </c>
      <c r="F9" s="266"/>
      <c r="G9" s="266"/>
      <c r="H9" s="266"/>
      <c r="I9" s="266"/>
      <c r="J9" s="268"/>
      <c r="K9" s="273">
        <v>50000</v>
      </c>
      <c r="L9" s="274"/>
      <c r="M9" s="270" t="s">
        <v>189</v>
      </c>
      <c r="N9" s="268"/>
      <c r="O9" s="275"/>
      <c r="P9" s="272"/>
    </row>
    <row r="10" spans="1:16" s="4" customFormat="1" ht="12" thickBot="1" x14ac:dyDescent="0.25">
      <c r="A10" s="276" t="s">
        <v>37</v>
      </c>
      <c r="B10" s="277" t="s">
        <v>40</v>
      </c>
      <c r="C10" s="277" t="s">
        <v>110</v>
      </c>
      <c r="D10" s="277" t="s">
        <v>114</v>
      </c>
      <c r="E10" s="278">
        <v>65000</v>
      </c>
      <c r="F10" s="278"/>
      <c r="G10" s="278"/>
      <c r="H10" s="278"/>
      <c r="I10" s="278"/>
      <c r="J10" s="279"/>
      <c r="K10" s="278">
        <v>65000</v>
      </c>
      <c r="L10" s="278"/>
      <c r="M10" s="280" t="s">
        <v>190</v>
      </c>
      <c r="N10" s="279"/>
      <c r="O10" s="281"/>
      <c r="P10" s="282"/>
    </row>
    <row r="11" spans="1:16" s="4" customFormat="1" ht="12" thickBot="1" x14ac:dyDescent="0.25">
      <c r="A11" s="283"/>
      <c r="B11" s="284"/>
      <c r="C11" s="284"/>
      <c r="D11" s="284"/>
      <c r="E11" s="285">
        <f>SUM(E5:E10)</f>
        <v>1051000</v>
      </c>
      <c r="F11" s="285">
        <f>SUM(F5:F10)</f>
        <v>136000</v>
      </c>
      <c r="G11" s="285">
        <f>SUM(G5:G10)</f>
        <v>136000</v>
      </c>
      <c r="H11" s="285">
        <f t="shared" ref="H11:I11" si="0">SUM(H5:H10)</f>
        <v>0</v>
      </c>
      <c r="I11" s="285">
        <f t="shared" si="0"/>
        <v>0</v>
      </c>
      <c r="J11" s="286"/>
      <c r="K11" s="285">
        <f>SUM(K5:K10)</f>
        <v>915000</v>
      </c>
      <c r="L11" s="287"/>
      <c r="M11" s="288"/>
      <c r="N11" s="286"/>
      <c r="O11" s="289"/>
      <c r="P11" s="290"/>
    </row>
    <row r="12" spans="1:16" s="4" customFormat="1" ht="22.5" x14ac:dyDescent="0.2">
      <c r="A12" s="291" t="s">
        <v>29</v>
      </c>
      <c r="B12" s="292" t="s">
        <v>33</v>
      </c>
      <c r="C12" s="292" t="s">
        <v>110</v>
      </c>
      <c r="D12" s="292" t="s">
        <v>117</v>
      </c>
      <c r="E12" s="293">
        <v>80000</v>
      </c>
      <c r="F12" s="293">
        <v>80000</v>
      </c>
      <c r="G12" s="293">
        <v>80000</v>
      </c>
      <c r="H12" s="293"/>
      <c r="I12" s="293"/>
      <c r="J12" s="294"/>
      <c r="K12" s="295"/>
      <c r="L12" s="295"/>
      <c r="M12" s="296" t="s">
        <v>333</v>
      </c>
      <c r="N12" s="294"/>
      <c r="O12" s="297"/>
      <c r="P12" s="298"/>
    </row>
    <row r="13" spans="1:16" s="4" customFormat="1" ht="22.5" x14ac:dyDescent="0.2">
      <c r="A13" s="299" t="s">
        <v>29</v>
      </c>
      <c r="B13" s="300" t="s">
        <v>33</v>
      </c>
      <c r="C13" s="300" t="s">
        <v>110</v>
      </c>
      <c r="D13" s="300" t="s">
        <v>191</v>
      </c>
      <c r="E13" s="301">
        <v>45000</v>
      </c>
      <c r="F13" s="301">
        <v>45000</v>
      </c>
      <c r="G13" s="301">
        <v>45000</v>
      </c>
      <c r="H13" s="301"/>
      <c r="I13" s="301"/>
      <c r="J13" s="302"/>
      <c r="K13" s="303"/>
      <c r="L13" s="303"/>
      <c r="M13" s="304" t="s">
        <v>192</v>
      </c>
      <c r="N13" s="302"/>
      <c r="O13" s="305"/>
      <c r="P13" s="306"/>
    </row>
    <row r="14" spans="1:16" s="4" customFormat="1" ht="22.5" x14ac:dyDescent="0.2">
      <c r="A14" s="299" t="s">
        <v>29</v>
      </c>
      <c r="B14" s="300" t="s">
        <v>33</v>
      </c>
      <c r="C14" s="300" t="s">
        <v>110</v>
      </c>
      <c r="D14" s="300" t="s">
        <v>193</v>
      </c>
      <c r="E14" s="301">
        <v>60000</v>
      </c>
      <c r="F14" s="301">
        <v>40000</v>
      </c>
      <c r="G14" s="301">
        <v>40000</v>
      </c>
      <c r="H14" s="301"/>
      <c r="I14" s="301"/>
      <c r="J14" s="302"/>
      <c r="K14" s="303">
        <v>20000</v>
      </c>
      <c r="L14" s="303"/>
      <c r="M14" s="304" t="s">
        <v>194</v>
      </c>
      <c r="N14" s="302"/>
      <c r="O14" s="305"/>
      <c r="P14" s="306"/>
    </row>
    <row r="15" spans="1:16" s="4" customFormat="1" ht="34.5" thickBot="1" x14ac:dyDescent="0.25">
      <c r="A15" s="307" t="s">
        <v>29</v>
      </c>
      <c r="B15" s="308" t="s">
        <v>28</v>
      </c>
      <c r="C15" s="308" t="s">
        <v>110</v>
      </c>
      <c r="D15" s="308" t="s">
        <v>116</v>
      </c>
      <c r="E15" s="309">
        <v>70000</v>
      </c>
      <c r="F15" s="309"/>
      <c r="G15" s="309"/>
      <c r="H15" s="309"/>
      <c r="I15" s="309"/>
      <c r="J15" s="310"/>
      <c r="K15" s="311">
        <v>70000</v>
      </c>
      <c r="L15" s="311"/>
      <c r="M15" s="312" t="s">
        <v>195</v>
      </c>
      <c r="N15" s="310"/>
      <c r="O15" s="313"/>
      <c r="P15" s="314"/>
    </row>
    <row r="16" spans="1:16" s="4" customFormat="1" ht="12" thickBot="1" x14ac:dyDescent="0.25">
      <c r="A16" s="315"/>
      <c r="B16" s="316"/>
      <c r="C16" s="316"/>
      <c r="D16" s="316"/>
      <c r="E16" s="317">
        <f>SUM(E12:E15)</f>
        <v>255000</v>
      </c>
      <c r="F16" s="317">
        <f>SUM(F12:F15)</f>
        <v>165000</v>
      </c>
      <c r="G16" s="317">
        <f>SUM(G12:G15)</f>
        <v>165000</v>
      </c>
      <c r="H16" s="317">
        <f t="shared" ref="H16:I16" si="1">SUM(H12:H15)</f>
        <v>0</v>
      </c>
      <c r="I16" s="317">
        <f t="shared" si="1"/>
        <v>0</v>
      </c>
      <c r="J16" s="318"/>
      <c r="K16" s="319">
        <f>SUM(K12:K15)</f>
        <v>90000</v>
      </c>
      <c r="L16" s="320"/>
      <c r="M16" s="321"/>
      <c r="N16" s="318"/>
      <c r="O16" s="322"/>
      <c r="P16" s="323"/>
    </row>
    <row r="17" spans="1:17" s="4" customFormat="1" ht="12" thickBot="1" x14ac:dyDescent="0.25">
      <c r="A17" s="324" t="s">
        <v>48</v>
      </c>
      <c r="B17" s="325" t="s">
        <v>47</v>
      </c>
      <c r="C17" s="325" t="s">
        <v>110</v>
      </c>
      <c r="D17" s="326" t="s">
        <v>115</v>
      </c>
      <c r="E17" s="327">
        <v>550000</v>
      </c>
      <c r="F17" s="327">
        <v>100000</v>
      </c>
      <c r="G17" s="327">
        <v>100000</v>
      </c>
      <c r="H17" s="327"/>
      <c r="I17" s="327"/>
      <c r="J17" s="327"/>
      <c r="K17" s="328">
        <v>450000</v>
      </c>
      <c r="L17" s="328"/>
      <c r="M17" s="115"/>
      <c r="N17" s="115"/>
      <c r="O17" s="116"/>
      <c r="P17" s="114"/>
      <c r="Q17" s="5"/>
    </row>
    <row r="18" spans="1:17" s="4" customFormat="1" ht="12" thickBot="1" x14ac:dyDescent="0.25">
      <c r="A18" s="329"/>
      <c r="B18" s="330"/>
      <c r="C18" s="330"/>
      <c r="D18" s="331"/>
      <c r="E18" s="332">
        <f>SUM(E17)</f>
        <v>550000</v>
      </c>
      <c r="F18" s="332">
        <f>SUM(F17)</f>
        <v>100000</v>
      </c>
      <c r="G18" s="332">
        <f>SUM(G17)</f>
        <v>100000</v>
      </c>
      <c r="H18" s="332">
        <f t="shared" ref="H18:I18" si="2">SUM(H17)</f>
        <v>0</v>
      </c>
      <c r="I18" s="332">
        <f t="shared" si="2"/>
        <v>0</v>
      </c>
      <c r="J18" s="333"/>
      <c r="K18" s="334">
        <f>SUM(K17)</f>
        <v>450000</v>
      </c>
      <c r="L18" s="335"/>
      <c r="M18" s="119"/>
      <c r="N18" s="119"/>
      <c r="O18" s="120"/>
      <c r="P18" s="121"/>
      <c r="Q18" s="5"/>
    </row>
    <row r="19" spans="1:17" s="4" customFormat="1" ht="22.5" x14ac:dyDescent="0.2">
      <c r="A19" s="336" t="s">
        <v>8</v>
      </c>
      <c r="B19" s="337" t="s">
        <v>12</v>
      </c>
      <c r="C19" s="337" t="s">
        <v>110</v>
      </c>
      <c r="D19" s="338" t="s">
        <v>112</v>
      </c>
      <c r="E19" s="339">
        <v>3489962</v>
      </c>
      <c r="F19" s="339">
        <v>1250129.03</v>
      </c>
      <c r="G19" s="339"/>
      <c r="H19" s="339">
        <f>E19</f>
        <v>3489962</v>
      </c>
      <c r="I19" s="339"/>
      <c r="J19" s="339" t="s">
        <v>176</v>
      </c>
      <c r="K19" s="340"/>
      <c r="L19" s="340"/>
      <c r="M19" s="117"/>
      <c r="N19" s="117"/>
      <c r="O19" s="118"/>
      <c r="P19" s="118"/>
      <c r="Q19" s="5"/>
    </row>
    <row r="20" spans="1:17" s="4" customFormat="1" x14ac:dyDescent="0.2">
      <c r="A20" s="341"/>
      <c r="B20" s="342"/>
      <c r="C20" s="342"/>
      <c r="D20" s="343"/>
      <c r="E20" s="344"/>
      <c r="F20" s="344"/>
      <c r="G20" s="344"/>
      <c r="H20" s="344"/>
      <c r="I20" s="344"/>
      <c r="J20" s="344"/>
      <c r="K20" s="345"/>
      <c r="L20" s="345"/>
      <c r="M20" s="112"/>
      <c r="N20" s="112"/>
      <c r="O20" s="113"/>
      <c r="P20" s="113"/>
      <c r="Q20" s="5"/>
    </row>
    <row r="21" spans="1:17" s="4" customFormat="1" x14ac:dyDescent="0.2">
      <c r="A21" s="346" t="s">
        <v>5</v>
      </c>
      <c r="B21" s="347" t="s">
        <v>111</v>
      </c>
      <c r="C21" s="347" t="s">
        <v>110</v>
      </c>
      <c r="D21" s="348" t="s">
        <v>144</v>
      </c>
      <c r="E21" s="349"/>
      <c r="F21" s="349"/>
      <c r="G21" s="350"/>
      <c r="H21" s="349"/>
      <c r="I21" s="349"/>
      <c r="J21" s="349"/>
      <c r="K21" s="349">
        <v>0</v>
      </c>
      <c r="L21" s="349"/>
      <c r="M21" s="21"/>
      <c r="N21" s="21"/>
      <c r="O21" s="22"/>
      <c r="P21" s="23"/>
      <c r="Q21" s="13"/>
    </row>
    <row r="22" spans="1:17" ht="22.5" x14ac:dyDescent="0.2">
      <c r="A22" s="351" t="s">
        <v>71</v>
      </c>
      <c r="B22" s="233" t="s">
        <v>109</v>
      </c>
      <c r="C22" s="233" t="s">
        <v>85</v>
      </c>
      <c r="D22" s="233" t="s">
        <v>196</v>
      </c>
      <c r="E22" s="234">
        <v>50000</v>
      </c>
      <c r="F22" s="234">
        <v>50000</v>
      </c>
      <c r="G22" s="234">
        <v>50000</v>
      </c>
      <c r="H22" s="234"/>
      <c r="I22" s="234"/>
      <c r="J22" s="235"/>
      <c r="K22" s="234"/>
      <c r="L22" s="234"/>
      <c r="M22" s="236" t="s">
        <v>334</v>
      </c>
      <c r="N22" s="352" t="s">
        <v>197</v>
      </c>
      <c r="O22" s="353"/>
      <c r="P22" s="354"/>
      <c r="Q22" s="8"/>
    </row>
    <row r="23" spans="1:17" ht="22.5" x14ac:dyDescent="0.2">
      <c r="A23" s="351" t="s">
        <v>71</v>
      </c>
      <c r="B23" s="233" t="s">
        <v>109</v>
      </c>
      <c r="C23" s="233" t="s">
        <v>85</v>
      </c>
      <c r="D23" s="233" t="s">
        <v>198</v>
      </c>
      <c r="E23" s="234">
        <v>80000</v>
      </c>
      <c r="F23" s="234">
        <v>80000</v>
      </c>
      <c r="G23" s="234">
        <v>80000</v>
      </c>
      <c r="H23" s="234"/>
      <c r="I23" s="234"/>
      <c r="J23" s="235"/>
      <c r="K23" s="234"/>
      <c r="L23" s="234"/>
      <c r="M23" s="236" t="s">
        <v>334</v>
      </c>
      <c r="N23" s="235" t="s">
        <v>197</v>
      </c>
      <c r="O23" s="355"/>
      <c r="P23" s="356"/>
      <c r="Q23" s="8"/>
    </row>
    <row r="24" spans="1:17" ht="22.5" x14ac:dyDescent="0.2">
      <c r="A24" s="351" t="s">
        <v>71</v>
      </c>
      <c r="B24" s="233" t="s">
        <v>109</v>
      </c>
      <c r="C24" s="233" t="s">
        <v>85</v>
      </c>
      <c r="D24" s="233" t="s">
        <v>199</v>
      </c>
      <c r="E24" s="234">
        <v>35000</v>
      </c>
      <c r="F24" s="234">
        <v>35000</v>
      </c>
      <c r="G24" s="234">
        <v>35000</v>
      </c>
      <c r="H24" s="234"/>
      <c r="I24" s="234"/>
      <c r="J24" s="235"/>
      <c r="K24" s="234"/>
      <c r="L24" s="234"/>
      <c r="M24" s="236" t="s">
        <v>334</v>
      </c>
      <c r="N24" s="235" t="s">
        <v>197</v>
      </c>
      <c r="O24" s="357"/>
      <c r="P24" s="356"/>
      <c r="Q24" s="8"/>
    </row>
    <row r="25" spans="1:17" ht="22.5" x14ac:dyDescent="0.2">
      <c r="A25" s="351" t="s">
        <v>71</v>
      </c>
      <c r="B25" s="233" t="s">
        <v>109</v>
      </c>
      <c r="C25" s="233" t="s">
        <v>85</v>
      </c>
      <c r="D25" s="233" t="s">
        <v>200</v>
      </c>
      <c r="E25" s="234">
        <v>25000</v>
      </c>
      <c r="F25" s="234">
        <v>25000</v>
      </c>
      <c r="G25" s="234">
        <v>25000</v>
      </c>
      <c r="H25" s="234"/>
      <c r="I25" s="234"/>
      <c r="J25" s="235"/>
      <c r="K25" s="234"/>
      <c r="L25" s="234"/>
      <c r="M25" s="236" t="s">
        <v>334</v>
      </c>
      <c r="N25" s="235" t="s">
        <v>197</v>
      </c>
      <c r="O25" s="357"/>
      <c r="P25" s="356"/>
      <c r="Q25" s="8"/>
    </row>
    <row r="26" spans="1:17" x14ac:dyDescent="0.2">
      <c r="A26" s="351" t="s">
        <v>71</v>
      </c>
      <c r="B26" s="233" t="s">
        <v>109</v>
      </c>
      <c r="C26" s="233" t="s">
        <v>85</v>
      </c>
      <c r="D26" s="233" t="s">
        <v>201</v>
      </c>
      <c r="E26" s="234">
        <v>200000</v>
      </c>
      <c r="F26" s="234">
        <v>100000</v>
      </c>
      <c r="G26" s="234">
        <v>100000</v>
      </c>
      <c r="H26" s="234"/>
      <c r="I26" s="234"/>
      <c r="J26" s="235"/>
      <c r="K26" s="234">
        <v>100000</v>
      </c>
      <c r="L26" s="234"/>
      <c r="M26" s="236" t="s">
        <v>202</v>
      </c>
      <c r="N26" s="235"/>
      <c r="O26" s="357"/>
      <c r="P26" s="356"/>
      <c r="Q26" s="8"/>
    </row>
    <row r="27" spans="1:17" x14ac:dyDescent="0.2">
      <c r="A27" s="351" t="s">
        <v>71</v>
      </c>
      <c r="B27" s="233" t="s">
        <v>109</v>
      </c>
      <c r="C27" s="233" t="s">
        <v>85</v>
      </c>
      <c r="D27" s="233" t="s">
        <v>203</v>
      </c>
      <c r="E27" s="234">
        <v>150000</v>
      </c>
      <c r="F27" s="234"/>
      <c r="G27" s="234"/>
      <c r="H27" s="234"/>
      <c r="I27" s="234"/>
      <c r="J27" s="235"/>
      <c r="K27" s="234">
        <v>150000</v>
      </c>
      <c r="L27" s="234"/>
      <c r="M27" s="236" t="s">
        <v>202</v>
      </c>
      <c r="N27" s="235"/>
      <c r="O27" s="357"/>
      <c r="P27" s="356"/>
      <c r="Q27" s="8"/>
    </row>
    <row r="28" spans="1:17" ht="22.5" x14ac:dyDescent="0.2">
      <c r="A28" s="351" t="s">
        <v>71</v>
      </c>
      <c r="B28" s="233" t="s">
        <v>72</v>
      </c>
      <c r="C28" s="233" t="s">
        <v>85</v>
      </c>
      <c r="D28" s="233" t="s">
        <v>108</v>
      </c>
      <c r="E28" s="234">
        <v>50000</v>
      </c>
      <c r="F28" s="234">
        <v>50000</v>
      </c>
      <c r="G28" s="234">
        <v>50000</v>
      </c>
      <c r="H28" s="234"/>
      <c r="I28" s="234"/>
      <c r="J28" s="235"/>
      <c r="K28" s="234"/>
      <c r="L28" s="234"/>
      <c r="M28" s="236" t="s">
        <v>335</v>
      </c>
      <c r="N28" s="235" t="s">
        <v>204</v>
      </c>
      <c r="O28" s="357"/>
      <c r="P28" s="356"/>
      <c r="Q28" s="8"/>
    </row>
    <row r="29" spans="1:17" ht="22.5" x14ac:dyDescent="0.2">
      <c r="A29" s="351" t="s">
        <v>71</v>
      </c>
      <c r="B29" s="233" t="s">
        <v>72</v>
      </c>
      <c r="C29" s="233" t="s">
        <v>85</v>
      </c>
      <c r="D29" s="233" t="s">
        <v>107</v>
      </c>
      <c r="E29" s="234">
        <v>35000</v>
      </c>
      <c r="F29" s="234">
        <v>35000</v>
      </c>
      <c r="G29" s="234">
        <v>35000</v>
      </c>
      <c r="H29" s="234"/>
      <c r="I29" s="234"/>
      <c r="J29" s="235"/>
      <c r="K29" s="234"/>
      <c r="L29" s="234"/>
      <c r="M29" s="236" t="s">
        <v>335</v>
      </c>
      <c r="N29" s="235" t="s">
        <v>204</v>
      </c>
      <c r="O29" s="357"/>
      <c r="P29" s="356"/>
      <c r="Q29" s="8"/>
    </row>
    <row r="30" spans="1:17" ht="33.75" x14ac:dyDescent="0.2">
      <c r="A30" s="351" t="s">
        <v>71</v>
      </c>
      <c r="B30" s="233" t="s">
        <v>72</v>
      </c>
      <c r="C30" s="233" t="s">
        <v>85</v>
      </c>
      <c r="D30" s="233" t="s">
        <v>205</v>
      </c>
      <c r="E30" s="234">
        <v>120000</v>
      </c>
      <c r="F30" s="234"/>
      <c r="G30" s="196"/>
      <c r="H30" s="234"/>
      <c r="I30" s="358"/>
      <c r="J30" s="235" t="s">
        <v>327</v>
      </c>
      <c r="K30" s="234">
        <v>40000</v>
      </c>
      <c r="L30" s="234"/>
      <c r="M30" s="236" t="s">
        <v>206</v>
      </c>
      <c r="N30" s="235"/>
      <c r="O30" s="357"/>
      <c r="P30" s="356"/>
      <c r="Q30" s="8"/>
    </row>
    <row r="31" spans="1:17" ht="12" thickBot="1" x14ac:dyDescent="0.25">
      <c r="A31" s="239" t="s">
        <v>71</v>
      </c>
      <c r="B31" s="240" t="s">
        <v>70</v>
      </c>
      <c r="C31" s="240" t="s">
        <v>85</v>
      </c>
      <c r="D31" s="359" t="s">
        <v>69</v>
      </c>
      <c r="E31" s="242">
        <v>14000</v>
      </c>
      <c r="F31" s="242"/>
      <c r="G31" s="195"/>
      <c r="H31" s="242"/>
      <c r="I31" s="242"/>
      <c r="J31" s="243"/>
      <c r="K31" s="242">
        <v>14000</v>
      </c>
      <c r="L31" s="242"/>
      <c r="M31" s="244" t="s">
        <v>202</v>
      </c>
      <c r="N31" s="243"/>
      <c r="O31" s="360"/>
      <c r="P31" s="361"/>
      <c r="Q31" s="8"/>
    </row>
    <row r="32" spans="1:17" ht="12" thickBot="1" x14ac:dyDescent="0.25">
      <c r="A32" s="362"/>
      <c r="B32" s="363"/>
      <c r="C32" s="363"/>
      <c r="D32" s="364"/>
      <c r="E32" s="365">
        <f>SUM(E22:E31)</f>
        <v>759000</v>
      </c>
      <c r="F32" s="365">
        <f>SUM(F22:F31)</f>
        <v>375000</v>
      </c>
      <c r="G32" s="365">
        <f>SUM(G22:G31)</f>
        <v>375000</v>
      </c>
      <c r="H32" s="365">
        <f t="shared" ref="H32:I32" si="3">SUM(H22:H31)</f>
        <v>0</v>
      </c>
      <c r="I32" s="365">
        <f t="shared" si="3"/>
        <v>0</v>
      </c>
      <c r="J32" s="366"/>
      <c r="K32" s="367">
        <f>SUM(K22:K31)</f>
        <v>304000</v>
      </c>
      <c r="L32" s="367"/>
      <c r="M32" s="368"/>
      <c r="N32" s="366"/>
      <c r="O32" s="369"/>
      <c r="P32" s="370"/>
      <c r="Q32" s="8"/>
    </row>
    <row r="33" spans="1:17" ht="33.75" x14ac:dyDescent="0.2">
      <c r="A33" s="371" t="s">
        <v>48</v>
      </c>
      <c r="B33" s="372" t="s">
        <v>47</v>
      </c>
      <c r="C33" s="372" t="s">
        <v>85</v>
      </c>
      <c r="D33" s="373" t="s">
        <v>106</v>
      </c>
      <c r="E33" s="374">
        <v>384380.14</v>
      </c>
      <c r="F33" s="374"/>
      <c r="G33" s="374"/>
      <c r="H33" s="375"/>
      <c r="I33" s="376"/>
      <c r="J33" s="377" t="s">
        <v>327</v>
      </c>
      <c r="K33" s="378">
        <v>384380.14</v>
      </c>
      <c r="L33" s="378"/>
      <c r="M33" s="122"/>
      <c r="N33" s="122"/>
      <c r="O33" s="123"/>
      <c r="P33" s="123"/>
      <c r="Q33" s="8"/>
    </row>
    <row r="34" spans="1:17" ht="22.5" x14ac:dyDescent="0.2">
      <c r="A34" s="379" t="s">
        <v>48</v>
      </c>
      <c r="B34" s="380" t="s">
        <v>47</v>
      </c>
      <c r="C34" s="380" t="s">
        <v>85</v>
      </c>
      <c r="D34" s="381" t="s">
        <v>137</v>
      </c>
      <c r="E34" s="382">
        <v>255690.72</v>
      </c>
      <c r="F34" s="382">
        <v>200000</v>
      </c>
      <c r="G34" s="383">
        <f>F34</f>
        <v>200000</v>
      </c>
      <c r="H34" s="27"/>
      <c r="I34" s="27"/>
      <c r="J34" s="27"/>
      <c r="K34" s="384">
        <v>55690.720000000001</v>
      </c>
      <c r="L34" s="384"/>
      <c r="M34" s="28" t="s">
        <v>294</v>
      </c>
      <c r="N34" s="25"/>
      <c r="O34" s="26"/>
      <c r="P34" s="26"/>
      <c r="Q34" s="8"/>
    </row>
    <row r="35" spans="1:17" ht="22.5" x14ac:dyDescent="0.2">
      <c r="A35" s="379" t="s">
        <v>48</v>
      </c>
      <c r="B35" s="380" t="s">
        <v>47</v>
      </c>
      <c r="C35" s="380" t="s">
        <v>85</v>
      </c>
      <c r="D35" s="385" t="s">
        <v>105</v>
      </c>
      <c r="E35" s="382">
        <v>350000</v>
      </c>
      <c r="F35" s="382"/>
      <c r="G35" s="382"/>
      <c r="H35" s="374"/>
      <c r="I35" s="374"/>
      <c r="J35" s="382"/>
      <c r="K35" s="382">
        <v>350000</v>
      </c>
      <c r="L35" s="382"/>
      <c r="M35" s="29"/>
      <c r="N35" s="30"/>
      <c r="O35" s="31"/>
      <c r="P35" s="26"/>
      <c r="Q35" s="8"/>
    </row>
    <row r="36" spans="1:17" x14ac:dyDescent="0.2">
      <c r="A36" s="379" t="s">
        <v>48</v>
      </c>
      <c r="B36" s="380" t="s">
        <v>47</v>
      </c>
      <c r="C36" s="380" t="s">
        <v>85</v>
      </c>
      <c r="D36" s="385" t="s">
        <v>104</v>
      </c>
      <c r="E36" s="382">
        <v>200000</v>
      </c>
      <c r="F36" s="382"/>
      <c r="G36" s="382"/>
      <c r="H36" s="382"/>
      <c r="I36" s="382"/>
      <c r="J36" s="382"/>
      <c r="K36" s="382">
        <v>200000</v>
      </c>
      <c r="L36" s="382"/>
      <c r="M36" s="29"/>
      <c r="N36" s="30"/>
      <c r="O36" s="31"/>
      <c r="P36" s="26"/>
      <c r="Q36" s="8"/>
    </row>
    <row r="37" spans="1:17" ht="22.5" x14ac:dyDescent="0.2">
      <c r="A37" s="379" t="s">
        <v>48</v>
      </c>
      <c r="B37" s="380" t="s">
        <v>47</v>
      </c>
      <c r="C37" s="380" t="s">
        <v>85</v>
      </c>
      <c r="D37" s="386" t="s">
        <v>103</v>
      </c>
      <c r="E37" s="382">
        <v>78550</v>
      </c>
      <c r="F37" s="382"/>
      <c r="G37" s="382"/>
      <c r="H37" s="382"/>
      <c r="I37" s="382"/>
      <c r="J37" s="382"/>
      <c r="K37" s="382">
        <v>78550</v>
      </c>
      <c r="L37" s="382"/>
      <c r="M37" s="29"/>
      <c r="N37" s="30"/>
      <c r="O37" s="31"/>
      <c r="P37" s="26"/>
      <c r="Q37" s="8"/>
    </row>
    <row r="38" spans="1:17" x14ac:dyDescent="0.2">
      <c r="A38" s="379" t="s">
        <v>48</v>
      </c>
      <c r="B38" s="380" t="s">
        <v>47</v>
      </c>
      <c r="C38" s="380" t="s">
        <v>85</v>
      </c>
      <c r="D38" s="385" t="s">
        <v>102</v>
      </c>
      <c r="E38" s="382">
        <v>40000</v>
      </c>
      <c r="F38" s="382">
        <f t="shared" ref="F38" si="4">E38</f>
        <v>40000</v>
      </c>
      <c r="G38" s="382">
        <f>F38</f>
        <v>40000</v>
      </c>
      <c r="H38" s="382"/>
      <c r="I38" s="382"/>
      <c r="J38" s="382"/>
      <c r="K38" s="382"/>
      <c r="L38" s="382"/>
      <c r="M38" s="29"/>
      <c r="N38" s="30"/>
      <c r="O38" s="31"/>
      <c r="P38" s="26"/>
      <c r="Q38" s="8"/>
    </row>
    <row r="39" spans="1:17" ht="45" x14ac:dyDescent="0.2">
      <c r="A39" s="380" t="s">
        <v>48</v>
      </c>
      <c r="B39" s="380" t="s">
        <v>47</v>
      </c>
      <c r="C39" s="380" t="s">
        <v>85</v>
      </c>
      <c r="D39" s="385" t="s">
        <v>180</v>
      </c>
      <c r="E39" s="382">
        <v>13952.44</v>
      </c>
      <c r="F39" s="382">
        <f t="shared" ref="F39" si="5">E39</f>
        <v>13952.44</v>
      </c>
      <c r="G39" s="382">
        <f>F39</f>
        <v>13952.44</v>
      </c>
      <c r="H39" s="382"/>
      <c r="I39" s="382"/>
      <c r="J39" s="382"/>
      <c r="K39" s="382"/>
      <c r="L39" s="382"/>
      <c r="M39" s="32" t="s">
        <v>273</v>
      </c>
      <c r="N39" s="30"/>
      <c r="O39" s="31"/>
      <c r="P39" s="26"/>
      <c r="Q39" s="8"/>
    </row>
    <row r="40" spans="1:17" ht="22.5" x14ac:dyDescent="0.2">
      <c r="A40" s="379" t="s">
        <v>48</v>
      </c>
      <c r="B40" s="380" t="s">
        <v>47</v>
      </c>
      <c r="C40" s="380" t="s">
        <v>85</v>
      </c>
      <c r="D40" s="385" t="s">
        <v>101</v>
      </c>
      <c r="E40" s="382">
        <v>250000</v>
      </c>
      <c r="F40" s="382"/>
      <c r="G40" s="382"/>
      <c r="H40" s="382"/>
      <c r="I40" s="382"/>
      <c r="J40" s="382"/>
      <c r="K40" s="382">
        <v>250000</v>
      </c>
      <c r="L40" s="382"/>
      <c r="M40" s="29"/>
      <c r="N40" s="30"/>
      <c r="O40" s="33"/>
      <c r="P40" s="26"/>
      <c r="Q40" s="8"/>
    </row>
    <row r="41" spans="1:17" x14ac:dyDescent="0.2">
      <c r="A41" s="379" t="s">
        <v>48</v>
      </c>
      <c r="B41" s="380" t="s">
        <v>47</v>
      </c>
      <c r="C41" s="380" t="s">
        <v>85</v>
      </c>
      <c r="D41" s="386" t="s">
        <v>100</v>
      </c>
      <c r="E41" s="382">
        <v>50000</v>
      </c>
      <c r="F41" s="382"/>
      <c r="G41" s="382"/>
      <c r="H41" s="382"/>
      <c r="I41" s="382"/>
      <c r="J41" s="382"/>
      <c r="K41" s="382">
        <v>50000</v>
      </c>
      <c r="L41" s="382"/>
      <c r="M41" s="29"/>
      <c r="N41" s="30"/>
      <c r="O41" s="30"/>
      <c r="P41" s="26"/>
      <c r="Q41" s="8"/>
    </row>
    <row r="42" spans="1:17" ht="22.5" x14ac:dyDescent="0.2">
      <c r="A42" s="379" t="s">
        <v>48</v>
      </c>
      <c r="B42" s="380" t="s">
        <v>47</v>
      </c>
      <c r="C42" s="380" t="s">
        <v>85</v>
      </c>
      <c r="D42" s="387" t="s">
        <v>99</v>
      </c>
      <c r="E42" s="382">
        <v>200000</v>
      </c>
      <c r="F42" s="382">
        <v>50000</v>
      </c>
      <c r="G42" s="382">
        <v>50000</v>
      </c>
      <c r="H42" s="382"/>
      <c r="I42" s="382"/>
      <c r="J42" s="382"/>
      <c r="K42" s="382">
        <v>150000</v>
      </c>
      <c r="L42" s="382"/>
      <c r="M42" s="29"/>
      <c r="N42" s="30"/>
      <c r="O42" s="33"/>
      <c r="P42" s="26"/>
      <c r="Q42" s="8"/>
    </row>
    <row r="43" spans="1:17" x14ac:dyDescent="0.2">
      <c r="A43" s="379" t="s">
        <v>48</v>
      </c>
      <c r="B43" s="380" t="s">
        <v>98</v>
      </c>
      <c r="C43" s="380" t="s">
        <v>85</v>
      </c>
      <c r="D43" s="387" t="s">
        <v>97</v>
      </c>
      <c r="E43" s="382">
        <v>80000</v>
      </c>
      <c r="F43" s="382">
        <v>20000</v>
      </c>
      <c r="G43" s="382">
        <v>20000</v>
      </c>
      <c r="H43" s="382"/>
      <c r="I43" s="382"/>
      <c r="J43" s="382"/>
      <c r="K43" s="382">
        <v>60000</v>
      </c>
      <c r="L43" s="382"/>
      <c r="M43" s="29"/>
      <c r="N43" s="30"/>
      <c r="O43" s="33"/>
      <c r="P43" s="26"/>
      <c r="Q43" s="8"/>
    </row>
    <row r="44" spans="1:17" ht="23.25" thickBot="1" x14ac:dyDescent="0.25">
      <c r="A44" s="388" t="s">
        <v>48</v>
      </c>
      <c r="B44" s="389" t="s">
        <v>96</v>
      </c>
      <c r="C44" s="389" t="s">
        <v>85</v>
      </c>
      <c r="D44" s="390" t="s">
        <v>95</v>
      </c>
      <c r="E44" s="391">
        <v>50000</v>
      </c>
      <c r="F44" s="391">
        <v>50000</v>
      </c>
      <c r="G44" s="391">
        <v>50000</v>
      </c>
      <c r="H44" s="391"/>
      <c r="I44" s="391"/>
      <c r="J44" s="391"/>
      <c r="K44" s="391"/>
      <c r="L44" s="391"/>
      <c r="M44" s="124"/>
      <c r="N44" s="125"/>
      <c r="O44" s="126"/>
      <c r="P44" s="127"/>
      <c r="Q44" s="8"/>
    </row>
    <row r="45" spans="1:17" ht="12" thickBot="1" x14ac:dyDescent="0.25">
      <c r="A45" s="392"/>
      <c r="B45" s="330"/>
      <c r="C45" s="330"/>
      <c r="D45" s="393"/>
      <c r="E45" s="334">
        <f>SUM(E33:E44)</f>
        <v>1952573.2999999998</v>
      </c>
      <c r="F45" s="334">
        <f>SUM(F33:F44)</f>
        <v>373952.44</v>
      </c>
      <c r="G45" s="334">
        <f>SUM(G33:G44)</f>
        <v>373952.44</v>
      </c>
      <c r="H45" s="334">
        <f t="shared" ref="H45:I45" si="6">SUM(H33:H44)</f>
        <v>0</v>
      </c>
      <c r="I45" s="334">
        <f t="shared" si="6"/>
        <v>0</v>
      </c>
      <c r="J45" s="334"/>
      <c r="K45" s="334">
        <f>SUM(K33:K44)</f>
        <v>1578620.8599999999</v>
      </c>
      <c r="L45" s="335"/>
      <c r="M45" s="119"/>
      <c r="N45" s="128"/>
      <c r="O45" s="129"/>
      <c r="P45" s="130"/>
      <c r="Q45" s="8"/>
    </row>
    <row r="46" spans="1:17" ht="22.5" x14ac:dyDescent="0.2">
      <c r="A46" s="257" t="s">
        <v>37</v>
      </c>
      <c r="B46" s="258" t="s">
        <v>94</v>
      </c>
      <c r="C46" s="258" t="s">
        <v>85</v>
      </c>
      <c r="D46" s="394" t="s">
        <v>207</v>
      </c>
      <c r="E46" s="259">
        <v>125000</v>
      </c>
      <c r="F46" s="395">
        <v>125000</v>
      </c>
      <c r="G46" s="395">
        <v>125000</v>
      </c>
      <c r="H46" s="395"/>
      <c r="I46" s="395"/>
      <c r="J46" s="260"/>
      <c r="K46" s="395"/>
      <c r="L46" s="395"/>
      <c r="M46" s="396" t="s">
        <v>336</v>
      </c>
      <c r="N46" s="397" t="s">
        <v>208</v>
      </c>
      <c r="O46" s="398"/>
      <c r="P46" s="399"/>
      <c r="Q46" s="8"/>
    </row>
    <row r="47" spans="1:17" ht="22.5" x14ac:dyDescent="0.2">
      <c r="A47" s="264" t="s">
        <v>37</v>
      </c>
      <c r="B47" s="265" t="s">
        <v>40</v>
      </c>
      <c r="C47" s="265" t="s">
        <v>85</v>
      </c>
      <c r="D47" s="265" t="s">
        <v>209</v>
      </c>
      <c r="E47" s="269">
        <v>100000</v>
      </c>
      <c r="F47" s="269">
        <v>100000</v>
      </c>
      <c r="G47" s="269">
        <v>100000</v>
      </c>
      <c r="H47" s="269"/>
      <c r="I47" s="269"/>
      <c r="J47" s="268"/>
      <c r="K47" s="269"/>
      <c r="L47" s="269"/>
      <c r="M47" s="400" t="s">
        <v>337</v>
      </c>
      <c r="N47" s="401" t="s">
        <v>210</v>
      </c>
      <c r="O47" s="402"/>
      <c r="P47" s="403"/>
      <c r="Q47" s="8"/>
    </row>
    <row r="48" spans="1:17" ht="22.5" x14ac:dyDescent="0.2">
      <c r="A48" s="264" t="s">
        <v>37</v>
      </c>
      <c r="B48" s="265" t="s">
        <v>40</v>
      </c>
      <c r="C48" s="265" t="s">
        <v>85</v>
      </c>
      <c r="D48" s="265" t="s">
        <v>211</v>
      </c>
      <c r="E48" s="269">
        <v>100000</v>
      </c>
      <c r="F48" s="269">
        <v>100000</v>
      </c>
      <c r="G48" s="269">
        <v>100000</v>
      </c>
      <c r="H48" s="269"/>
      <c r="I48" s="269"/>
      <c r="J48" s="268"/>
      <c r="K48" s="269"/>
      <c r="L48" s="269"/>
      <c r="M48" s="400" t="s">
        <v>337</v>
      </c>
      <c r="N48" s="401" t="s">
        <v>210</v>
      </c>
      <c r="O48" s="402"/>
      <c r="P48" s="403"/>
      <c r="Q48" s="8"/>
    </row>
    <row r="49" spans="1:74" ht="33.75" x14ac:dyDescent="0.2">
      <c r="A49" s="264" t="s">
        <v>37</v>
      </c>
      <c r="B49" s="265" t="s">
        <v>40</v>
      </c>
      <c r="C49" s="265" t="s">
        <v>85</v>
      </c>
      <c r="D49" s="265" t="s">
        <v>93</v>
      </c>
      <c r="E49" s="269">
        <v>90000</v>
      </c>
      <c r="F49" s="269"/>
      <c r="G49" s="269"/>
      <c r="H49" s="269"/>
      <c r="I49" s="267"/>
      <c r="J49" s="268" t="s">
        <v>327</v>
      </c>
      <c r="K49" s="269">
        <v>90000</v>
      </c>
      <c r="L49" s="269"/>
      <c r="M49" s="400" t="s">
        <v>202</v>
      </c>
      <c r="N49" s="401"/>
      <c r="O49" s="402"/>
      <c r="P49" s="403"/>
      <c r="Q49" s="8"/>
    </row>
    <row r="50" spans="1:74" ht="33.75" x14ac:dyDescent="0.2">
      <c r="A50" s="264" t="s">
        <v>37</v>
      </c>
      <c r="B50" s="265" t="s">
        <v>40</v>
      </c>
      <c r="C50" s="265" t="s">
        <v>85</v>
      </c>
      <c r="D50" s="265" t="s">
        <v>88</v>
      </c>
      <c r="E50" s="269">
        <v>25000</v>
      </c>
      <c r="F50" s="269"/>
      <c r="G50" s="269"/>
      <c r="H50" s="269"/>
      <c r="I50" s="267"/>
      <c r="J50" s="268" t="s">
        <v>327</v>
      </c>
      <c r="K50" s="269">
        <v>25000</v>
      </c>
      <c r="L50" s="269"/>
      <c r="M50" s="400" t="s">
        <v>202</v>
      </c>
      <c r="N50" s="401"/>
      <c r="O50" s="402"/>
      <c r="P50" s="403"/>
      <c r="Q50" s="8"/>
    </row>
    <row r="51" spans="1:74" ht="33.75" x14ac:dyDescent="0.2">
      <c r="A51" s="264" t="s">
        <v>37</v>
      </c>
      <c r="B51" s="265" t="s">
        <v>40</v>
      </c>
      <c r="C51" s="265" t="s">
        <v>85</v>
      </c>
      <c r="D51" s="265" t="s">
        <v>212</v>
      </c>
      <c r="E51" s="269">
        <v>100000</v>
      </c>
      <c r="F51" s="269"/>
      <c r="G51" s="269"/>
      <c r="H51" s="269"/>
      <c r="I51" s="267"/>
      <c r="J51" s="268" t="s">
        <v>327</v>
      </c>
      <c r="K51" s="269">
        <v>100000</v>
      </c>
      <c r="L51" s="269"/>
      <c r="M51" s="400" t="s">
        <v>206</v>
      </c>
      <c r="N51" s="401"/>
      <c r="O51" s="402"/>
      <c r="P51" s="403"/>
      <c r="Q51" s="8"/>
    </row>
    <row r="52" spans="1:74" ht="23.25" thickBot="1" x14ac:dyDescent="0.25">
      <c r="A52" s="276" t="s">
        <v>37</v>
      </c>
      <c r="B52" s="277" t="s">
        <v>92</v>
      </c>
      <c r="C52" s="277" t="s">
        <v>85</v>
      </c>
      <c r="D52" s="277" t="s">
        <v>91</v>
      </c>
      <c r="E52" s="278">
        <v>155000</v>
      </c>
      <c r="F52" s="278"/>
      <c r="G52" s="278"/>
      <c r="H52" s="278"/>
      <c r="I52" s="278"/>
      <c r="J52" s="279"/>
      <c r="K52" s="278">
        <v>155000</v>
      </c>
      <c r="L52" s="278"/>
      <c r="M52" s="404" t="s">
        <v>213</v>
      </c>
      <c r="N52" s="405"/>
      <c r="O52" s="406"/>
      <c r="P52" s="407"/>
      <c r="Q52" s="8"/>
    </row>
    <row r="53" spans="1:74" ht="12" thickBot="1" x14ac:dyDescent="0.25">
      <c r="A53" s="408"/>
      <c r="B53" s="409"/>
      <c r="C53" s="409"/>
      <c r="D53" s="409"/>
      <c r="E53" s="410">
        <f>SUM(E46:E52)</f>
        <v>695000</v>
      </c>
      <c r="F53" s="410">
        <f>SUM(F46:F52)</f>
        <v>325000</v>
      </c>
      <c r="G53" s="410">
        <f>SUM(G46:G52)</f>
        <v>325000</v>
      </c>
      <c r="H53" s="410">
        <f t="shared" ref="H53:I53" si="7">SUM(H46:H52)</f>
        <v>0</v>
      </c>
      <c r="I53" s="410">
        <f t="shared" si="7"/>
        <v>0</v>
      </c>
      <c r="J53" s="411"/>
      <c r="K53" s="410">
        <f>SUM(K46:K52)</f>
        <v>370000</v>
      </c>
      <c r="L53" s="412"/>
      <c r="M53" s="413"/>
      <c r="N53" s="414"/>
      <c r="O53" s="415"/>
      <c r="P53" s="416"/>
      <c r="Q53" s="8"/>
    </row>
    <row r="54" spans="1:74" ht="56.25" x14ac:dyDescent="0.2">
      <c r="A54" s="291" t="s">
        <v>29</v>
      </c>
      <c r="B54" s="292" t="s">
        <v>33</v>
      </c>
      <c r="C54" s="292" t="s">
        <v>85</v>
      </c>
      <c r="D54" s="292" t="s">
        <v>214</v>
      </c>
      <c r="E54" s="295">
        <v>55000</v>
      </c>
      <c r="F54" s="417">
        <v>55000</v>
      </c>
      <c r="G54" s="417"/>
      <c r="H54" s="417">
        <v>55000</v>
      </c>
      <c r="I54" s="417"/>
      <c r="J54" s="294" t="s">
        <v>215</v>
      </c>
      <c r="K54" s="295"/>
      <c r="L54" s="295"/>
      <c r="M54" s="418" t="s">
        <v>338</v>
      </c>
      <c r="N54" s="419"/>
      <c r="O54" s="420"/>
      <c r="P54" s="420"/>
      <c r="Q54" s="8"/>
    </row>
    <row r="55" spans="1:74" ht="56.25" x14ac:dyDescent="0.2">
      <c r="A55" s="299" t="s">
        <v>29</v>
      </c>
      <c r="B55" s="300" t="s">
        <v>33</v>
      </c>
      <c r="C55" s="300" t="s">
        <v>85</v>
      </c>
      <c r="D55" s="300" t="s">
        <v>90</v>
      </c>
      <c r="E55" s="303">
        <v>8000</v>
      </c>
      <c r="F55" s="303">
        <v>8000</v>
      </c>
      <c r="G55" s="421"/>
      <c r="H55" s="303">
        <v>8000</v>
      </c>
      <c r="I55" s="303"/>
      <c r="J55" s="302" t="s">
        <v>215</v>
      </c>
      <c r="K55" s="303"/>
      <c r="L55" s="303"/>
      <c r="M55" s="422" t="s">
        <v>338</v>
      </c>
      <c r="N55" s="423"/>
      <c r="O55" s="424"/>
      <c r="P55" s="424"/>
      <c r="Q55" s="8"/>
    </row>
    <row r="56" spans="1:74" ht="56.25" x14ac:dyDescent="0.2">
      <c r="A56" s="299" t="s">
        <v>29</v>
      </c>
      <c r="B56" s="300" t="s">
        <v>33</v>
      </c>
      <c r="C56" s="300" t="s">
        <v>85</v>
      </c>
      <c r="D56" s="300" t="s">
        <v>89</v>
      </c>
      <c r="E56" s="303">
        <v>200000</v>
      </c>
      <c r="F56" s="303">
        <v>200000</v>
      </c>
      <c r="G56" s="303"/>
      <c r="H56" s="425">
        <v>200000</v>
      </c>
      <c r="I56" s="425"/>
      <c r="J56" s="302" t="s">
        <v>215</v>
      </c>
      <c r="K56" s="303"/>
      <c r="L56" s="303"/>
      <c r="M56" s="422" t="s">
        <v>338</v>
      </c>
      <c r="N56" s="423"/>
      <c r="O56" s="424"/>
      <c r="P56" s="424"/>
      <c r="Q56" s="8"/>
    </row>
    <row r="57" spans="1:74" ht="56.25" x14ac:dyDescent="0.2">
      <c r="A57" s="299" t="s">
        <v>29</v>
      </c>
      <c r="B57" s="300" t="s">
        <v>33</v>
      </c>
      <c r="C57" s="300" t="s">
        <v>85</v>
      </c>
      <c r="D57" s="300" t="s">
        <v>88</v>
      </c>
      <c r="E57" s="303">
        <v>15000</v>
      </c>
      <c r="F57" s="303">
        <v>15000</v>
      </c>
      <c r="G57" s="421"/>
      <c r="H57" s="425">
        <v>15000</v>
      </c>
      <c r="I57" s="425"/>
      <c r="J57" s="302" t="s">
        <v>215</v>
      </c>
      <c r="K57" s="303"/>
      <c r="L57" s="303"/>
      <c r="M57" s="422" t="s">
        <v>338</v>
      </c>
      <c r="N57" s="423"/>
      <c r="O57" s="424"/>
      <c r="P57" s="424"/>
      <c r="Q57" s="8"/>
    </row>
    <row r="58" spans="1:74" ht="56.25" x14ac:dyDescent="0.2">
      <c r="A58" s="299" t="s">
        <v>29</v>
      </c>
      <c r="B58" s="300" t="s">
        <v>33</v>
      </c>
      <c r="C58" s="300" t="s">
        <v>85</v>
      </c>
      <c r="D58" s="300" t="s">
        <v>87</v>
      </c>
      <c r="E58" s="301">
        <v>35000</v>
      </c>
      <c r="F58" s="301">
        <v>35000</v>
      </c>
      <c r="G58" s="301"/>
      <c r="H58" s="301">
        <v>35000</v>
      </c>
      <c r="I58" s="301"/>
      <c r="J58" s="302" t="s">
        <v>215</v>
      </c>
      <c r="K58" s="303"/>
      <c r="L58" s="303"/>
      <c r="M58" s="422" t="s">
        <v>338</v>
      </c>
      <c r="N58" s="423"/>
      <c r="O58" s="424"/>
      <c r="P58" s="424"/>
      <c r="Q58" s="8"/>
    </row>
    <row r="59" spans="1:74" ht="23.25" thickBot="1" x14ac:dyDescent="0.25">
      <c r="A59" s="307" t="s">
        <v>29</v>
      </c>
      <c r="B59" s="308" t="s">
        <v>33</v>
      </c>
      <c r="C59" s="308" t="s">
        <v>85</v>
      </c>
      <c r="D59" s="308" t="s">
        <v>216</v>
      </c>
      <c r="E59" s="309">
        <v>100000</v>
      </c>
      <c r="F59" s="309"/>
      <c r="G59" s="309"/>
      <c r="H59" s="309"/>
      <c r="I59" s="309"/>
      <c r="J59" s="310"/>
      <c r="K59" s="311">
        <v>100000</v>
      </c>
      <c r="L59" s="311"/>
      <c r="M59" s="426" t="s">
        <v>217</v>
      </c>
      <c r="N59" s="427"/>
      <c r="O59" s="428"/>
      <c r="P59" s="428"/>
      <c r="Q59" s="8"/>
    </row>
    <row r="60" spans="1:74" ht="12" thickBot="1" x14ac:dyDescent="0.25">
      <c r="A60" s="315"/>
      <c r="B60" s="316"/>
      <c r="C60" s="316"/>
      <c r="D60" s="316"/>
      <c r="E60" s="317">
        <f>SUM(E54:E59)</f>
        <v>413000</v>
      </c>
      <c r="F60" s="317">
        <f>SUM(F54:F59)</f>
        <v>313000</v>
      </c>
      <c r="G60" s="317">
        <f>SUM(G54:G59)</f>
        <v>0</v>
      </c>
      <c r="H60" s="317">
        <f>SUM(H54:H59)</f>
        <v>313000</v>
      </c>
      <c r="I60" s="317">
        <f>SUM(I54:I59)</f>
        <v>0</v>
      </c>
      <c r="J60" s="318"/>
      <c r="K60" s="319">
        <f>SUM(K54:K59)</f>
        <v>100000</v>
      </c>
      <c r="L60" s="320"/>
      <c r="M60" s="321"/>
      <c r="N60" s="429"/>
      <c r="O60" s="430"/>
      <c r="P60" s="431"/>
      <c r="Q60" s="8"/>
    </row>
    <row r="61" spans="1:74" s="6" customFormat="1" ht="22.5" x14ac:dyDescent="0.2">
      <c r="A61" s="432" t="s">
        <v>8</v>
      </c>
      <c r="B61" s="432" t="s">
        <v>12</v>
      </c>
      <c r="C61" s="432" t="s">
        <v>85</v>
      </c>
      <c r="D61" s="433" t="s">
        <v>286</v>
      </c>
      <c r="E61" s="434">
        <v>300000</v>
      </c>
      <c r="F61" s="434">
        <v>120000</v>
      </c>
      <c r="G61" s="434">
        <v>120000</v>
      </c>
      <c r="H61" s="434"/>
      <c r="I61" s="434"/>
      <c r="J61" s="131"/>
      <c r="K61" s="434">
        <v>180000</v>
      </c>
      <c r="L61" s="131"/>
      <c r="M61" s="132" t="s">
        <v>145</v>
      </c>
      <c r="N61" s="434"/>
      <c r="O61" s="434"/>
      <c r="P61" s="133"/>
      <c r="Q61" s="10"/>
      <c r="R61" s="10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</row>
    <row r="62" spans="1:74" s="6" customFormat="1" x14ac:dyDescent="0.2">
      <c r="A62" s="435" t="s">
        <v>8</v>
      </c>
      <c r="B62" s="435" t="s">
        <v>12</v>
      </c>
      <c r="C62" s="435" t="s">
        <v>85</v>
      </c>
      <c r="D62" s="436" t="s">
        <v>287</v>
      </c>
      <c r="E62" s="437">
        <v>80292</v>
      </c>
      <c r="F62" s="437">
        <v>20292</v>
      </c>
      <c r="G62" s="437">
        <v>20292</v>
      </c>
      <c r="H62" s="438">
        <v>60000</v>
      </c>
      <c r="I62" s="438"/>
      <c r="J62" s="439" t="s">
        <v>154</v>
      </c>
      <c r="K62" s="437"/>
      <c r="L62" s="437"/>
      <c r="M62" s="36"/>
      <c r="N62" s="37"/>
      <c r="O62" s="38"/>
      <c r="P62" s="39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</row>
    <row r="63" spans="1:74" s="7" customFormat="1" ht="22.5" x14ac:dyDescent="0.2">
      <c r="A63" s="435" t="s">
        <v>8</v>
      </c>
      <c r="B63" s="435" t="s">
        <v>12</v>
      </c>
      <c r="C63" s="435" t="s">
        <v>85</v>
      </c>
      <c r="D63" s="436" t="s">
        <v>288</v>
      </c>
      <c r="E63" s="437">
        <v>80000</v>
      </c>
      <c r="F63" s="437"/>
      <c r="G63" s="437"/>
      <c r="H63" s="34"/>
      <c r="I63" s="34"/>
      <c r="J63" s="34"/>
      <c r="K63" s="437">
        <v>80000</v>
      </c>
      <c r="L63" s="437"/>
      <c r="M63" s="35" t="s">
        <v>146</v>
      </c>
      <c r="N63" s="437"/>
      <c r="O63" s="440"/>
      <c r="P63" s="40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</row>
    <row r="64" spans="1:74" s="7" customFormat="1" ht="22.5" x14ac:dyDescent="0.2">
      <c r="A64" s="435" t="s">
        <v>8</v>
      </c>
      <c r="B64" s="435" t="s">
        <v>12</v>
      </c>
      <c r="C64" s="435" t="s">
        <v>85</v>
      </c>
      <c r="D64" s="436" t="s">
        <v>289</v>
      </c>
      <c r="E64" s="441">
        <v>200000</v>
      </c>
      <c r="F64" s="441"/>
      <c r="G64" s="441"/>
      <c r="H64" s="441"/>
      <c r="I64" s="441"/>
      <c r="J64" s="441"/>
      <c r="K64" s="437">
        <v>200000</v>
      </c>
      <c r="L64" s="437"/>
      <c r="M64" s="41"/>
      <c r="N64" s="42"/>
      <c r="O64" s="43"/>
      <c r="P64" s="44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</row>
    <row r="65" spans="1:74" s="7" customFormat="1" x14ac:dyDescent="0.2">
      <c r="A65" s="435" t="s">
        <v>8</v>
      </c>
      <c r="B65" s="435" t="s">
        <v>12</v>
      </c>
      <c r="C65" s="435" t="s">
        <v>85</v>
      </c>
      <c r="D65" s="436" t="s">
        <v>290</v>
      </c>
      <c r="E65" s="441">
        <v>100000</v>
      </c>
      <c r="F65" s="441">
        <v>50000</v>
      </c>
      <c r="G65" s="441">
        <v>50000</v>
      </c>
      <c r="H65" s="441"/>
      <c r="I65" s="441"/>
      <c r="J65" s="441"/>
      <c r="K65" s="437">
        <v>50000</v>
      </c>
      <c r="L65" s="437"/>
      <c r="M65" s="41"/>
      <c r="N65" s="42"/>
      <c r="O65" s="43"/>
      <c r="P65" s="44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</row>
    <row r="66" spans="1:74" s="7" customFormat="1" x14ac:dyDescent="0.2">
      <c r="A66" s="435" t="s">
        <v>8</v>
      </c>
      <c r="B66" s="435" t="s">
        <v>12</v>
      </c>
      <c r="C66" s="435" t="s">
        <v>85</v>
      </c>
      <c r="D66" s="436" t="s">
        <v>291</v>
      </c>
      <c r="E66" s="441">
        <v>50000</v>
      </c>
      <c r="F66" s="441"/>
      <c r="G66" s="441"/>
      <c r="H66" s="441"/>
      <c r="I66" s="441"/>
      <c r="J66" s="441"/>
      <c r="K66" s="437">
        <v>50000</v>
      </c>
      <c r="L66" s="437"/>
      <c r="M66" s="41"/>
      <c r="N66" s="42"/>
      <c r="O66" s="43"/>
      <c r="P66" s="44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</row>
    <row r="67" spans="1:74" s="7" customFormat="1" ht="22.5" x14ac:dyDescent="0.2">
      <c r="A67" s="435" t="s">
        <v>8</v>
      </c>
      <c r="B67" s="435" t="s">
        <v>12</v>
      </c>
      <c r="C67" s="435" t="s">
        <v>85</v>
      </c>
      <c r="D67" s="436" t="s">
        <v>292</v>
      </c>
      <c r="E67" s="437">
        <v>200000</v>
      </c>
      <c r="F67" s="437">
        <v>70000</v>
      </c>
      <c r="G67" s="437">
        <v>70000</v>
      </c>
      <c r="H67" s="437"/>
      <c r="I67" s="437"/>
      <c r="J67" s="437"/>
      <c r="K67" s="437">
        <v>130000</v>
      </c>
      <c r="L67" s="437"/>
      <c r="M67" s="45" t="s">
        <v>179</v>
      </c>
      <c r="N67" s="437"/>
      <c r="O67" s="440"/>
      <c r="P67" s="44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</row>
    <row r="68" spans="1:74" x14ac:dyDescent="0.2">
      <c r="A68" s="435" t="s">
        <v>8</v>
      </c>
      <c r="B68" s="435" t="s">
        <v>12</v>
      </c>
      <c r="C68" s="435" t="s">
        <v>85</v>
      </c>
      <c r="D68" s="436" t="s">
        <v>293</v>
      </c>
      <c r="E68" s="437">
        <v>98208</v>
      </c>
      <c r="F68" s="437">
        <v>40000</v>
      </c>
      <c r="G68" s="437">
        <v>40000</v>
      </c>
      <c r="H68" s="437"/>
      <c r="I68" s="437"/>
      <c r="J68" s="437"/>
      <c r="K68" s="437">
        <v>58208</v>
      </c>
      <c r="L68" s="437"/>
      <c r="M68" s="41"/>
      <c r="N68" s="42"/>
      <c r="O68" s="46"/>
      <c r="P68" s="39"/>
      <c r="Q68" s="8"/>
    </row>
    <row r="69" spans="1:74" ht="90.75" thickBot="1" x14ac:dyDescent="0.25">
      <c r="A69" s="442" t="s">
        <v>8</v>
      </c>
      <c r="B69" s="442" t="s">
        <v>86</v>
      </c>
      <c r="C69" s="442" t="s">
        <v>85</v>
      </c>
      <c r="D69" s="443" t="s">
        <v>84</v>
      </c>
      <c r="E69" s="444">
        <v>520000</v>
      </c>
      <c r="F69" s="444">
        <v>520000</v>
      </c>
      <c r="G69" s="444"/>
      <c r="H69" s="437">
        <v>520000</v>
      </c>
      <c r="I69" s="134"/>
      <c r="J69" s="197" t="s">
        <v>339</v>
      </c>
      <c r="K69" s="444"/>
      <c r="L69" s="444"/>
      <c r="M69" s="135"/>
      <c r="N69" s="136"/>
      <c r="O69" s="137"/>
      <c r="P69" s="138"/>
      <c r="Q69" s="14"/>
    </row>
    <row r="70" spans="1:74" ht="12" thickBot="1" x14ac:dyDescent="0.25">
      <c r="A70" s="445"/>
      <c r="B70" s="446"/>
      <c r="C70" s="446"/>
      <c r="D70" s="447"/>
      <c r="E70" s="448">
        <f>SUM(E61:E69)</f>
        <v>1628500</v>
      </c>
      <c r="F70" s="448">
        <f>SUM(F61:F69)</f>
        <v>820292</v>
      </c>
      <c r="G70" s="448">
        <f>SUM(G61:G69)</f>
        <v>300292</v>
      </c>
      <c r="H70" s="448">
        <f>SUM(H61:H69)</f>
        <v>580000</v>
      </c>
      <c r="I70" s="448">
        <f>SUM(I61:I69)</f>
        <v>0</v>
      </c>
      <c r="J70" s="139"/>
      <c r="K70" s="448">
        <f>SUM(K61:K69)</f>
        <v>748208</v>
      </c>
      <c r="L70" s="449"/>
      <c r="M70" s="140"/>
      <c r="N70" s="141"/>
      <c r="O70" s="142"/>
      <c r="P70" s="143"/>
      <c r="Q70" s="14"/>
    </row>
    <row r="71" spans="1:74" ht="22.5" x14ac:dyDescent="0.2">
      <c r="A71" s="450" t="s">
        <v>71</v>
      </c>
      <c r="B71" s="451" t="s">
        <v>77</v>
      </c>
      <c r="C71" s="451" t="s">
        <v>1</v>
      </c>
      <c r="D71" s="451" t="s">
        <v>218</v>
      </c>
      <c r="E71" s="452">
        <v>70000</v>
      </c>
      <c r="F71" s="452">
        <v>40000</v>
      </c>
      <c r="G71" s="452">
        <v>40000</v>
      </c>
      <c r="H71" s="452"/>
      <c r="I71" s="452"/>
      <c r="J71" s="352"/>
      <c r="K71" s="452">
        <v>30000</v>
      </c>
      <c r="L71" s="452"/>
      <c r="M71" s="453" t="s">
        <v>219</v>
      </c>
      <c r="N71" s="454"/>
      <c r="O71" s="455"/>
      <c r="P71" s="455"/>
      <c r="Q71" s="8"/>
    </row>
    <row r="72" spans="1:74" ht="33.75" x14ac:dyDescent="0.2">
      <c r="A72" s="232" t="s">
        <v>71</v>
      </c>
      <c r="B72" s="233" t="s">
        <v>77</v>
      </c>
      <c r="C72" s="233" t="s">
        <v>1</v>
      </c>
      <c r="D72" s="233" t="s">
        <v>220</v>
      </c>
      <c r="E72" s="456">
        <v>70000</v>
      </c>
      <c r="F72" s="456">
        <v>35000</v>
      </c>
      <c r="G72" s="456">
        <v>35000</v>
      </c>
      <c r="H72" s="456"/>
      <c r="I72" s="456"/>
      <c r="J72" s="235"/>
      <c r="K72" s="456">
        <v>35000</v>
      </c>
      <c r="L72" s="456"/>
      <c r="M72" s="457" t="s">
        <v>221</v>
      </c>
      <c r="N72" s="458"/>
      <c r="O72" s="459"/>
      <c r="P72" s="459"/>
      <c r="Q72" s="8"/>
    </row>
    <row r="73" spans="1:74" ht="22.5" x14ac:dyDescent="0.2">
      <c r="A73" s="232" t="s">
        <v>71</v>
      </c>
      <c r="B73" s="233" t="s">
        <v>77</v>
      </c>
      <c r="C73" s="233" t="s">
        <v>1</v>
      </c>
      <c r="D73" s="233" t="s">
        <v>83</v>
      </c>
      <c r="E73" s="456">
        <v>60000</v>
      </c>
      <c r="F73" s="456"/>
      <c r="G73" s="456"/>
      <c r="H73" s="456"/>
      <c r="I73" s="456"/>
      <c r="J73" s="235"/>
      <c r="K73" s="456">
        <v>60000</v>
      </c>
      <c r="L73" s="456"/>
      <c r="M73" s="460" t="s">
        <v>222</v>
      </c>
      <c r="N73" s="458"/>
      <c r="O73" s="461"/>
      <c r="P73" s="461"/>
      <c r="Q73" s="8"/>
    </row>
    <row r="74" spans="1:74" ht="33.75" x14ac:dyDescent="0.2">
      <c r="A74" s="232" t="s">
        <v>71</v>
      </c>
      <c r="B74" s="233" t="s">
        <v>77</v>
      </c>
      <c r="C74" s="233" t="s">
        <v>1</v>
      </c>
      <c r="D74" s="233" t="s">
        <v>82</v>
      </c>
      <c r="E74" s="456">
        <v>50000</v>
      </c>
      <c r="F74" s="456"/>
      <c r="G74" s="456"/>
      <c r="H74" s="456"/>
      <c r="I74" s="456"/>
      <c r="J74" s="358" t="s">
        <v>319</v>
      </c>
      <c r="K74" s="456"/>
      <c r="L74" s="456"/>
      <c r="M74" s="457" t="s">
        <v>223</v>
      </c>
      <c r="N74" s="458"/>
      <c r="O74" s="459"/>
      <c r="P74" s="459"/>
      <c r="Q74" s="8"/>
    </row>
    <row r="75" spans="1:74" ht="22.5" x14ac:dyDescent="0.2">
      <c r="A75" s="232" t="s">
        <v>71</v>
      </c>
      <c r="B75" s="233" t="s">
        <v>77</v>
      </c>
      <c r="C75" s="233" t="s">
        <v>1</v>
      </c>
      <c r="D75" s="233" t="s">
        <v>224</v>
      </c>
      <c r="E75" s="456">
        <v>65000</v>
      </c>
      <c r="F75" s="456">
        <v>65000</v>
      </c>
      <c r="G75" s="456">
        <v>65000</v>
      </c>
      <c r="H75" s="456"/>
      <c r="I75" s="456"/>
      <c r="J75" s="235"/>
      <c r="K75" s="456"/>
      <c r="L75" s="456"/>
      <c r="M75" s="457" t="s">
        <v>225</v>
      </c>
      <c r="N75" s="458"/>
      <c r="O75" s="459"/>
      <c r="P75" s="459"/>
      <c r="Q75" s="8"/>
    </row>
    <row r="76" spans="1:74" x14ac:dyDescent="0.2">
      <c r="A76" s="232" t="s">
        <v>71</v>
      </c>
      <c r="B76" s="233" t="s">
        <v>77</v>
      </c>
      <c r="C76" s="233" t="s">
        <v>1</v>
      </c>
      <c r="D76" s="233" t="s">
        <v>226</v>
      </c>
      <c r="E76" s="456">
        <v>35000</v>
      </c>
      <c r="F76" s="456">
        <v>10000</v>
      </c>
      <c r="G76" s="456">
        <v>10000</v>
      </c>
      <c r="H76" s="456"/>
      <c r="I76" s="456"/>
      <c r="J76" s="235"/>
      <c r="K76" s="456">
        <v>25000</v>
      </c>
      <c r="L76" s="456"/>
      <c r="M76" s="457" t="s">
        <v>227</v>
      </c>
      <c r="N76" s="458"/>
      <c r="O76" s="459"/>
      <c r="P76" s="459"/>
      <c r="Q76" s="8"/>
    </row>
    <row r="77" spans="1:74" x14ac:dyDescent="0.2">
      <c r="A77" s="232" t="s">
        <v>71</v>
      </c>
      <c r="B77" s="233" t="s">
        <v>77</v>
      </c>
      <c r="C77" s="233" t="s">
        <v>1</v>
      </c>
      <c r="D77" s="233" t="s">
        <v>228</v>
      </c>
      <c r="E77" s="456">
        <v>30000</v>
      </c>
      <c r="F77" s="456">
        <v>15000</v>
      </c>
      <c r="G77" s="456">
        <v>15000</v>
      </c>
      <c r="H77" s="456"/>
      <c r="I77" s="456"/>
      <c r="J77" s="235"/>
      <c r="K77" s="456">
        <v>15000</v>
      </c>
      <c r="L77" s="456"/>
      <c r="M77" s="457" t="s">
        <v>229</v>
      </c>
      <c r="N77" s="458"/>
      <c r="O77" s="459"/>
      <c r="P77" s="462"/>
      <c r="Q77" s="8"/>
    </row>
    <row r="78" spans="1:74" ht="22.5" x14ac:dyDescent="0.2">
      <c r="A78" s="232" t="s">
        <v>71</v>
      </c>
      <c r="B78" s="233" t="s">
        <v>77</v>
      </c>
      <c r="C78" s="233" t="s">
        <v>1</v>
      </c>
      <c r="D78" s="233" t="s">
        <v>230</v>
      </c>
      <c r="E78" s="456">
        <v>40000</v>
      </c>
      <c r="F78" s="456">
        <v>15000</v>
      </c>
      <c r="G78" s="456">
        <v>15000</v>
      </c>
      <c r="H78" s="456"/>
      <c r="I78" s="456"/>
      <c r="J78" s="235"/>
      <c r="K78" s="456">
        <v>25000</v>
      </c>
      <c r="L78" s="456"/>
      <c r="M78" s="457" t="s">
        <v>231</v>
      </c>
      <c r="N78" s="458"/>
      <c r="O78" s="459"/>
      <c r="P78" s="459"/>
      <c r="Q78" s="8"/>
    </row>
    <row r="79" spans="1:74" ht="33.75" x14ac:dyDescent="0.2">
      <c r="A79" s="232" t="s">
        <v>71</v>
      </c>
      <c r="B79" s="233" t="s">
        <v>77</v>
      </c>
      <c r="C79" s="233" t="s">
        <v>1</v>
      </c>
      <c r="D79" s="233" t="s">
        <v>232</v>
      </c>
      <c r="E79" s="456">
        <v>40000</v>
      </c>
      <c r="F79" s="456">
        <v>5000</v>
      </c>
      <c r="G79" s="456">
        <v>5000</v>
      </c>
      <c r="H79" s="456"/>
      <c r="I79" s="456"/>
      <c r="J79" s="235"/>
      <c r="K79" s="456">
        <v>35000</v>
      </c>
      <c r="L79" s="456"/>
      <c r="M79" s="457" t="s">
        <v>233</v>
      </c>
      <c r="N79" s="458"/>
      <c r="O79" s="459"/>
      <c r="P79" s="459"/>
      <c r="Q79" s="8"/>
    </row>
    <row r="80" spans="1:74" x14ac:dyDescent="0.2">
      <c r="A80" s="232" t="s">
        <v>71</v>
      </c>
      <c r="B80" s="233" t="s">
        <v>77</v>
      </c>
      <c r="C80" s="233" t="s">
        <v>1</v>
      </c>
      <c r="D80" s="233" t="s">
        <v>81</v>
      </c>
      <c r="E80" s="456">
        <v>20000</v>
      </c>
      <c r="F80" s="456">
        <v>20000</v>
      </c>
      <c r="G80" s="456">
        <v>20000</v>
      </c>
      <c r="H80" s="456"/>
      <c r="I80" s="456"/>
      <c r="J80" s="235"/>
      <c r="K80" s="456"/>
      <c r="L80" s="456"/>
      <c r="M80" s="457" t="s">
        <v>234</v>
      </c>
      <c r="N80" s="458"/>
      <c r="O80" s="459"/>
      <c r="P80" s="459"/>
      <c r="Q80" s="8"/>
    </row>
    <row r="81" spans="1:17" x14ac:dyDescent="0.2">
      <c r="A81" s="232" t="s">
        <v>71</v>
      </c>
      <c r="B81" s="233" t="s">
        <v>77</v>
      </c>
      <c r="C81" s="233" t="s">
        <v>1</v>
      </c>
      <c r="D81" s="233" t="s">
        <v>80</v>
      </c>
      <c r="E81" s="456">
        <v>20000</v>
      </c>
      <c r="F81" s="456">
        <v>20000</v>
      </c>
      <c r="G81" s="456">
        <v>20000</v>
      </c>
      <c r="H81" s="456"/>
      <c r="I81" s="456"/>
      <c r="J81" s="235"/>
      <c r="K81" s="456"/>
      <c r="L81" s="456"/>
      <c r="M81" s="457" t="s">
        <v>234</v>
      </c>
      <c r="N81" s="458"/>
      <c r="O81" s="461"/>
      <c r="P81" s="461"/>
      <c r="Q81" s="8"/>
    </row>
    <row r="82" spans="1:17" x14ac:dyDescent="0.2">
      <c r="A82" s="232" t="s">
        <v>71</v>
      </c>
      <c r="B82" s="233" t="s">
        <v>77</v>
      </c>
      <c r="C82" s="233" t="s">
        <v>1</v>
      </c>
      <c r="D82" s="233" t="s">
        <v>235</v>
      </c>
      <c r="E82" s="456">
        <v>15000</v>
      </c>
      <c r="F82" s="456">
        <v>10000</v>
      </c>
      <c r="G82" s="456">
        <v>10000</v>
      </c>
      <c r="H82" s="456"/>
      <c r="I82" s="456"/>
      <c r="J82" s="235"/>
      <c r="K82" s="456">
        <v>5000</v>
      </c>
      <c r="L82" s="456"/>
      <c r="M82" s="457" t="s">
        <v>236</v>
      </c>
      <c r="N82" s="458"/>
      <c r="O82" s="463"/>
      <c r="P82" s="459"/>
      <c r="Q82" s="8"/>
    </row>
    <row r="83" spans="1:17" ht="22.5" x14ac:dyDescent="0.2">
      <c r="A83" s="232" t="s">
        <v>71</v>
      </c>
      <c r="B83" s="233" t="s">
        <v>77</v>
      </c>
      <c r="C83" s="233" t="s">
        <v>1</v>
      </c>
      <c r="D83" s="233" t="s">
        <v>27</v>
      </c>
      <c r="E83" s="456">
        <v>200000</v>
      </c>
      <c r="F83" s="456">
        <v>40000</v>
      </c>
      <c r="G83" s="456">
        <v>40000</v>
      </c>
      <c r="H83" s="456"/>
      <c r="I83" s="456"/>
      <c r="J83" s="235"/>
      <c r="K83" s="456">
        <v>160000</v>
      </c>
      <c r="L83" s="456"/>
      <c r="M83" s="457" t="s">
        <v>237</v>
      </c>
      <c r="N83" s="458"/>
      <c r="O83" s="459"/>
      <c r="P83" s="459"/>
      <c r="Q83" s="8"/>
    </row>
    <row r="84" spans="1:17" ht="22.5" x14ac:dyDescent="0.2">
      <c r="A84" s="232" t="s">
        <v>71</v>
      </c>
      <c r="B84" s="233" t="s">
        <v>77</v>
      </c>
      <c r="C84" s="233" t="s">
        <v>1</v>
      </c>
      <c r="D84" s="233" t="s">
        <v>79</v>
      </c>
      <c r="E84" s="456">
        <v>100000</v>
      </c>
      <c r="F84" s="456"/>
      <c r="G84" s="456"/>
      <c r="H84" s="456"/>
      <c r="I84" s="456"/>
      <c r="J84" s="358" t="s">
        <v>320</v>
      </c>
      <c r="K84" s="456"/>
      <c r="L84" s="456"/>
      <c r="M84" s="457" t="s">
        <v>234</v>
      </c>
      <c r="N84" s="458"/>
      <c r="O84" s="464"/>
      <c r="P84" s="464"/>
      <c r="Q84" s="8"/>
    </row>
    <row r="85" spans="1:17" x14ac:dyDescent="0.2">
      <c r="A85" s="232" t="s">
        <v>71</v>
      </c>
      <c r="B85" s="233" t="s">
        <v>77</v>
      </c>
      <c r="C85" s="233" t="s">
        <v>1</v>
      </c>
      <c r="D85" s="233" t="s">
        <v>78</v>
      </c>
      <c r="E85" s="456">
        <v>10000</v>
      </c>
      <c r="F85" s="456"/>
      <c r="G85" s="456"/>
      <c r="H85" s="456"/>
      <c r="I85" s="456"/>
      <c r="J85" s="358"/>
      <c r="K85" s="456">
        <v>10000</v>
      </c>
      <c r="L85" s="456"/>
      <c r="M85" s="457" t="s">
        <v>234</v>
      </c>
      <c r="N85" s="458"/>
      <c r="O85" s="465"/>
      <c r="P85" s="465"/>
      <c r="Q85" s="8"/>
    </row>
    <row r="86" spans="1:17" ht="22.5" x14ac:dyDescent="0.2">
      <c r="A86" s="232" t="s">
        <v>71</v>
      </c>
      <c r="B86" s="233" t="s">
        <v>77</v>
      </c>
      <c r="C86" s="233" t="s">
        <v>1</v>
      </c>
      <c r="D86" s="233" t="s">
        <v>238</v>
      </c>
      <c r="E86" s="456">
        <v>15000</v>
      </c>
      <c r="F86" s="456"/>
      <c r="G86" s="456"/>
      <c r="H86" s="456"/>
      <c r="I86" s="456"/>
      <c r="J86" s="235"/>
      <c r="K86" s="456">
        <v>15000</v>
      </c>
      <c r="L86" s="456"/>
      <c r="M86" s="457" t="s">
        <v>239</v>
      </c>
      <c r="N86" s="458"/>
      <c r="O86" s="459"/>
      <c r="P86" s="462"/>
      <c r="Q86" s="8"/>
    </row>
    <row r="87" spans="1:17" ht="22.5" x14ac:dyDescent="0.2">
      <c r="A87" s="232" t="s">
        <v>71</v>
      </c>
      <c r="B87" s="233" t="s">
        <v>75</v>
      </c>
      <c r="C87" s="233" t="s">
        <v>1</v>
      </c>
      <c r="D87" s="233" t="s">
        <v>76</v>
      </c>
      <c r="E87" s="234">
        <v>450000</v>
      </c>
      <c r="F87" s="234">
        <v>300000</v>
      </c>
      <c r="G87" s="234">
        <v>300000</v>
      </c>
      <c r="H87" s="234"/>
      <c r="I87" s="234"/>
      <c r="J87" s="235"/>
      <c r="K87" s="456">
        <v>150000</v>
      </c>
      <c r="L87" s="456"/>
      <c r="M87" s="466" t="s">
        <v>340</v>
      </c>
      <c r="N87" s="458"/>
      <c r="O87" s="463"/>
      <c r="P87" s="467"/>
      <c r="Q87" s="8"/>
    </row>
    <row r="88" spans="1:17" ht="45" x14ac:dyDescent="0.2">
      <c r="A88" s="232" t="s">
        <v>71</v>
      </c>
      <c r="B88" s="233" t="s">
        <v>75</v>
      </c>
      <c r="C88" s="233" t="s">
        <v>1</v>
      </c>
      <c r="D88" s="233" t="s">
        <v>74</v>
      </c>
      <c r="E88" s="234">
        <v>20000</v>
      </c>
      <c r="F88" s="234"/>
      <c r="G88" s="234"/>
      <c r="H88" s="234"/>
      <c r="I88" s="234"/>
      <c r="J88" s="358" t="s">
        <v>873</v>
      </c>
      <c r="K88" s="456"/>
      <c r="L88" s="456"/>
      <c r="M88" s="466" t="s">
        <v>341</v>
      </c>
      <c r="N88" s="458"/>
      <c r="O88" s="467"/>
      <c r="P88" s="467"/>
      <c r="Q88" s="8"/>
    </row>
    <row r="89" spans="1:17" ht="33.75" x14ac:dyDescent="0.2">
      <c r="A89" s="232" t="s">
        <v>71</v>
      </c>
      <c r="B89" s="233" t="s">
        <v>72</v>
      </c>
      <c r="C89" s="233" t="s">
        <v>1</v>
      </c>
      <c r="D89" s="233" t="s">
        <v>240</v>
      </c>
      <c r="E89" s="456">
        <v>80000</v>
      </c>
      <c r="F89" s="456">
        <v>60000</v>
      </c>
      <c r="G89" s="456">
        <v>60000</v>
      </c>
      <c r="H89" s="456"/>
      <c r="I89" s="456"/>
      <c r="J89" s="235"/>
      <c r="K89" s="468">
        <v>20000</v>
      </c>
      <c r="L89" s="469"/>
      <c r="M89" s="457" t="s">
        <v>342</v>
      </c>
      <c r="N89" s="458" t="s">
        <v>241</v>
      </c>
      <c r="O89" s="459"/>
      <c r="P89" s="467"/>
      <c r="Q89" s="8"/>
    </row>
    <row r="90" spans="1:17" ht="22.5" x14ac:dyDescent="0.2">
      <c r="A90" s="232" t="s">
        <v>71</v>
      </c>
      <c r="B90" s="233" t="s">
        <v>72</v>
      </c>
      <c r="C90" s="233" t="s">
        <v>1</v>
      </c>
      <c r="D90" s="233" t="s">
        <v>242</v>
      </c>
      <c r="E90" s="456">
        <v>30000</v>
      </c>
      <c r="F90" s="456"/>
      <c r="G90" s="456"/>
      <c r="H90" s="456"/>
      <c r="I90" s="456"/>
      <c r="J90" s="235"/>
      <c r="K90" s="456">
        <v>30000</v>
      </c>
      <c r="L90" s="456"/>
      <c r="M90" s="466" t="s">
        <v>243</v>
      </c>
      <c r="N90" s="458"/>
      <c r="O90" s="467"/>
      <c r="P90" s="467"/>
      <c r="Q90" s="8"/>
    </row>
    <row r="91" spans="1:17" ht="33.75" x14ac:dyDescent="0.2">
      <c r="A91" s="232" t="s">
        <v>71</v>
      </c>
      <c r="B91" s="233" t="s">
        <v>72</v>
      </c>
      <c r="C91" s="233" t="s">
        <v>1</v>
      </c>
      <c r="D91" s="233" t="s">
        <v>73</v>
      </c>
      <c r="E91" s="456">
        <v>60000</v>
      </c>
      <c r="F91" s="456"/>
      <c r="G91" s="456"/>
      <c r="H91" s="456"/>
      <c r="I91" s="456"/>
      <c r="J91" s="235"/>
      <c r="K91" s="456">
        <v>60000</v>
      </c>
      <c r="L91" s="456"/>
      <c r="M91" s="466" t="s">
        <v>244</v>
      </c>
      <c r="N91" s="458"/>
      <c r="O91" s="467"/>
      <c r="P91" s="467"/>
      <c r="Q91" s="8"/>
    </row>
    <row r="92" spans="1:17" ht="34.5" thickBot="1" x14ac:dyDescent="0.25">
      <c r="A92" s="239" t="s">
        <v>71</v>
      </c>
      <c r="B92" s="240" t="s">
        <v>72</v>
      </c>
      <c r="C92" s="240" t="s">
        <v>1</v>
      </c>
      <c r="D92" s="240" t="s">
        <v>245</v>
      </c>
      <c r="E92" s="242">
        <v>35000</v>
      </c>
      <c r="F92" s="470"/>
      <c r="G92" s="470"/>
      <c r="H92" s="470"/>
      <c r="I92" s="470"/>
      <c r="J92" s="471"/>
      <c r="K92" s="472">
        <v>35000</v>
      </c>
      <c r="L92" s="473"/>
      <c r="M92" s="474" t="s">
        <v>246</v>
      </c>
      <c r="N92" s="475"/>
      <c r="O92" s="476"/>
      <c r="P92" s="477"/>
      <c r="Q92" s="8"/>
    </row>
    <row r="93" spans="1:17" ht="12" thickBot="1" x14ac:dyDescent="0.25">
      <c r="A93" s="362"/>
      <c r="B93" s="363"/>
      <c r="C93" s="363"/>
      <c r="D93" s="363"/>
      <c r="E93" s="365">
        <f>SUM(E71:E92)</f>
        <v>1515000</v>
      </c>
      <c r="F93" s="365">
        <f>SUM(F71:F92)</f>
        <v>635000</v>
      </c>
      <c r="G93" s="365">
        <f>SUM(G71:G92)</f>
        <v>635000</v>
      </c>
      <c r="H93" s="365">
        <f t="shared" ref="H93:I93" si="8">SUM(H71:H92)</f>
        <v>0</v>
      </c>
      <c r="I93" s="365">
        <f t="shared" si="8"/>
        <v>0</v>
      </c>
      <c r="J93" s="366"/>
      <c r="K93" s="478">
        <f>SUM(K71:K92)</f>
        <v>710000</v>
      </c>
      <c r="L93" s="479"/>
      <c r="M93" s="368"/>
      <c r="N93" s="480"/>
      <c r="O93" s="481"/>
      <c r="P93" s="482"/>
      <c r="Q93" s="8"/>
    </row>
    <row r="94" spans="1:17" x14ac:dyDescent="0.2">
      <c r="A94" s="483" t="s">
        <v>58</v>
      </c>
      <c r="B94" s="484" t="s">
        <v>60</v>
      </c>
      <c r="C94" s="485" t="s">
        <v>1</v>
      </c>
      <c r="D94" s="486" t="s">
        <v>275</v>
      </c>
      <c r="E94" s="487">
        <v>250000</v>
      </c>
      <c r="F94" s="488"/>
      <c r="G94" s="488"/>
      <c r="H94" s="488"/>
      <c r="I94" s="488"/>
      <c r="J94" s="488"/>
      <c r="K94" s="487">
        <v>250000</v>
      </c>
      <c r="L94" s="487"/>
      <c r="M94" s="144" t="s">
        <v>276</v>
      </c>
      <c r="N94" s="145"/>
      <c r="O94" s="146"/>
      <c r="P94" s="146"/>
      <c r="Q94" s="8"/>
    </row>
    <row r="95" spans="1:17" x14ac:dyDescent="0.2">
      <c r="A95" s="489" t="s">
        <v>58</v>
      </c>
      <c r="B95" s="490" t="s">
        <v>60</v>
      </c>
      <c r="C95" s="491" t="s">
        <v>1</v>
      </c>
      <c r="D95" s="492" t="s">
        <v>68</v>
      </c>
      <c r="E95" s="493">
        <v>52000</v>
      </c>
      <c r="F95" s="494"/>
      <c r="G95" s="494"/>
      <c r="H95" s="494"/>
      <c r="I95" s="494"/>
      <c r="J95" s="494"/>
      <c r="K95" s="493">
        <v>52000</v>
      </c>
      <c r="L95" s="493"/>
      <c r="M95" s="51" t="s">
        <v>277</v>
      </c>
      <c r="N95" s="52"/>
      <c r="O95" s="53"/>
      <c r="P95" s="50"/>
      <c r="Q95" s="8"/>
    </row>
    <row r="96" spans="1:17" x14ac:dyDescent="0.2">
      <c r="A96" s="489" t="s">
        <v>58</v>
      </c>
      <c r="B96" s="490" t="s">
        <v>60</v>
      </c>
      <c r="C96" s="491" t="s">
        <v>1</v>
      </c>
      <c r="D96" s="492" t="s">
        <v>278</v>
      </c>
      <c r="E96" s="493">
        <v>125000</v>
      </c>
      <c r="F96" s="494">
        <v>125000</v>
      </c>
      <c r="G96" s="494">
        <v>125000</v>
      </c>
      <c r="H96" s="494"/>
      <c r="I96" s="494"/>
      <c r="J96" s="494"/>
      <c r="K96" s="493"/>
      <c r="L96" s="493"/>
      <c r="M96" s="51"/>
      <c r="N96" s="52"/>
      <c r="O96" s="53"/>
      <c r="P96" s="50"/>
      <c r="Q96" s="8"/>
    </row>
    <row r="97" spans="1:17" ht="22.5" x14ac:dyDescent="0.2">
      <c r="A97" s="489" t="s">
        <v>58</v>
      </c>
      <c r="B97" s="490" t="s">
        <v>60</v>
      </c>
      <c r="C97" s="491" t="s">
        <v>1</v>
      </c>
      <c r="D97" s="492" t="s">
        <v>279</v>
      </c>
      <c r="E97" s="493">
        <v>950000</v>
      </c>
      <c r="F97" s="494">
        <v>100000</v>
      </c>
      <c r="G97" s="494">
        <v>100000</v>
      </c>
      <c r="H97" s="494"/>
      <c r="I97" s="494"/>
      <c r="J97" s="494"/>
      <c r="K97" s="493">
        <v>450000</v>
      </c>
      <c r="L97" s="493">
        <v>400000</v>
      </c>
      <c r="M97" s="54"/>
      <c r="N97" s="55"/>
      <c r="O97" s="56"/>
      <c r="P97" s="50"/>
      <c r="Q97" s="8"/>
    </row>
    <row r="98" spans="1:17" ht="22.5" x14ac:dyDescent="0.2">
      <c r="A98" s="489" t="s">
        <v>58</v>
      </c>
      <c r="B98" s="490" t="s">
        <v>60</v>
      </c>
      <c r="C98" s="491" t="s">
        <v>1</v>
      </c>
      <c r="D98" s="492" t="s">
        <v>280</v>
      </c>
      <c r="E98" s="493">
        <v>350000</v>
      </c>
      <c r="F98" s="494"/>
      <c r="G98" s="494"/>
      <c r="H98" s="494"/>
      <c r="I98" s="494"/>
      <c r="J98" s="494"/>
      <c r="K98" s="493">
        <v>350000</v>
      </c>
      <c r="L98" s="493"/>
      <c r="M98" s="54"/>
      <c r="N98" s="55"/>
      <c r="O98" s="56"/>
      <c r="P98" s="50"/>
      <c r="Q98" s="8"/>
    </row>
    <row r="99" spans="1:17" x14ac:dyDescent="0.2">
      <c r="A99" s="489" t="s">
        <v>58</v>
      </c>
      <c r="B99" s="490" t="s">
        <v>60</v>
      </c>
      <c r="C99" s="491" t="s">
        <v>1</v>
      </c>
      <c r="D99" s="492" t="s">
        <v>177</v>
      </c>
      <c r="E99" s="493">
        <v>350000</v>
      </c>
      <c r="F99" s="494">
        <v>0</v>
      </c>
      <c r="G99" s="494">
        <f>F99</f>
        <v>0</v>
      </c>
      <c r="H99" s="494"/>
      <c r="I99" s="494"/>
      <c r="J99" s="494"/>
      <c r="K99" s="493">
        <v>350000</v>
      </c>
      <c r="L99" s="493"/>
      <c r="M99" s="54"/>
      <c r="N99" s="55"/>
      <c r="O99" s="56"/>
      <c r="P99" s="50"/>
      <c r="Q99" s="8"/>
    </row>
    <row r="100" spans="1:17" x14ac:dyDescent="0.2">
      <c r="A100" s="489" t="s">
        <v>58</v>
      </c>
      <c r="B100" s="490" t="s">
        <v>60</v>
      </c>
      <c r="C100" s="491" t="s">
        <v>1</v>
      </c>
      <c r="D100" s="495" t="s">
        <v>67</v>
      </c>
      <c r="E100" s="493">
        <v>83000</v>
      </c>
      <c r="F100" s="494">
        <v>83000</v>
      </c>
      <c r="G100" s="494">
        <v>83000</v>
      </c>
      <c r="H100" s="496"/>
      <c r="I100" s="496"/>
      <c r="J100" s="496"/>
      <c r="K100" s="493"/>
      <c r="L100" s="493"/>
      <c r="M100" s="54" t="s">
        <v>281</v>
      </c>
      <c r="N100" s="57"/>
      <c r="O100" s="57"/>
      <c r="P100" s="50"/>
      <c r="Q100" s="8"/>
    </row>
    <row r="101" spans="1:17" x14ac:dyDescent="0.2">
      <c r="A101" s="489" t="s">
        <v>58</v>
      </c>
      <c r="B101" s="490" t="s">
        <v>60</v>
      </c>
      <c r="C101" s="491" t="s">
        <v>1</v>
      </c>
      <c r="D101" s="492" t="s">
        <v>66</v>
      </c>
      <c r="E101" s="494">
        <v>60000</v>
      </c>
      <c r="F101" s="494"/>
      <c r="G101" s="494"/>
      <c r="H101" s="494"/>
      <c r="I101" s="494"/>
      <c r="J101" s="494"/>
      <c r="K101" s="497">
        <v>60000</v>
      </c>
      <c r="L101" s="497"/>
      <c r="M101" s="54" t="s">
        <v>282</v>
      </c>
      <c r="N101" s="55"/>
      <c r="O101" s="58"/>
      <c r="P101" s="50"/>
      <c r="Q101" s="8"/>
    </row>
    <row r="102" spans="1:17" x14ac:dyDescent="0.2">
      <c r="A102" s="489" t="s">
        <v>58</v>
      </c>
      <c r="B102" s="490" t="s">
        <v>60</v>
      </c>
      <c r="C102" s="491" t="s">
        <v>1</v>
      </c>
      <c r="D102" s="492" t="s">
        <v>65</v>
      </c>
      <c r="E102" s="494">
        <v>90000</v>
      </c>
      <c r="F102" s="494">
        <v>0</v>
      </c>
      <c r="G102" s="494">
        <v>0</v>
      </c>
      <c r="H102" s="494"/>
      <c r="I102" s="494"/>
      <c r="J102" s="494"/>
      <c r="K102" s="497">
        <v>90000</v>
      </c>
      <c r="L102" s="497"/>
      <c r="M102" s="54"/>
      <c r="N102" s="55"/>
      <c r="O102" s="58"/>
      <c r="P102" s="50"/>
      <c r="Q102" s="8"/>
    </row>
    <row r="103" spans="1:17" ht="22.5" x14ac:dyDescent="0.2">
      <c r="A103" s="489" t="s">
        <v>58</v>
      </c>
      <c r="B103" s="490" t="s">
        <v>60</v>
      </c>
      <c r="C103" s="491" t="s">
        <v>1</v>
      </c>
      <c r="D103" s="498" t="s">
        <v>64</v>
      </c>
      <c r="E103" s="493">
        <v>25000</v>
      </c>
      <c r="F103" s="493">
        <v>0</v>
      </c>
      <c r="G103" s="493">
        <v>0</v>
      </c>
      <c r="H103" s="493"/>
      <c r="I103" s="493"/>
      <c r="J103" s="493"/>
      <c r="K103" s="499">
        <v>25000</v>
      </c>
      <c r="L103" s="499"/>
      <c r="M103" s="59"/>
      <c r="N103" s="60"/>
      <c r="O103" s="61"/>
      <c r="P103" s="50"/>
      <c r="Q103" s="8"/>
    </row>
    <row r="104" spans="1:17" x14ac:dyDescent="0.2">
      <c r="A104" s="489" t="s">
        <v>58</v>
      </c>
      <c r="B104" s="490" t="s">
        <v>60</v>
      </c>
      <c r="C104" s="491" t="s">
        <v>1</v>
      </c>
      <c r="D104" s="495" t="s">
        <v>63</v>
      </c>
      <c r="E104" s="493">
        <v>35000</v>
      </c>
      <c r="F104" s="493">
        <v>0</v>
      </c>
      <c r="G104" s="493">
        <v>0</v>
      </c>
      <c r="H104" s="493"/>
      <c r="I104" s="493"/>
      <c r="J104" s="493"/>
      <c r="K104" s="499">
        <v>35000</v>
      </c>
      <c r="L104" s="499"/>
      <c r="M104" s="59"/>
      <c r="N104" s="60"/>
      <c r="O104" s="61"/>
      <c r="P104" s="50"/>
      <c r="Q104" s="8"/>
    </row>
    <row r="105" spans="1:17" ht="22.5" x14ac:dyDescent="0.2">
      <c r="A105" s="489" t="s">
        <v>58</v>
      </c>
      <c r="B105" s="490" t="s">
        <v>60</v>
      </c>
      <c r="C105" s="491" t="s">
        <v>1</v>
      </c>
      <c r="D105" s="492" t="s">
        <v>283</v>
      </c>
      <c r="E105" s="493">
        <v>250000</v>
      </c>
      <c r="F105" s="493">
        <v>0</v>
      </c>
      <c r="G105" s="493">
        <v>0</v>
      </c>
      <c r="H105" s="493"/>
      <c r="I105" s="493"/>
      <c r="J105" s="493"/>
      <c r="K105" s="500">
        <v>150000</v>
      </c>
      <c r="L105" s="500">
        <v>100000</v>
      </c>
      <c r="M105" s="54"/>
      <c r="N105" s="55"/>
      <c r="O105" s="56"/>
      <c r="P105" s="50"/>
      <c r="Q105" s="8"/>
    </row>
    <row r="106" spans="1:17" ht="22.5" x14ac:dyDescent="0.2">
      <c r="A106" s="489" t="s">
        <v>58</v>
      </c>
      <c r="B106" s="490" t="s">
        <v>60</v>
      </c>
      <c r="C106" s="491" t="s">
        <v>1</v>
      </c>
      <c r="D106" s="492" t="s">
        <v>178</v>
      </c>
      <c r="E106" s="493">
        <v>150000</v>
      </c>
      <c r="F106" s="493">
        <v>0</v>
      </c>
      <c r="G106" s="493">
        <v>0</v>
      </c>
      <c r="H106" s="493"/>
      <c r="I106" s="493"/>
      <c r="J106" s="493"/>
      <c r="K106" s="493">
        <v>150000</v>
      </c>
      <c r="L106" s="493"/>
      <c r="M106" s="54"/>
      <c r="N106" s="55"/>
      <c r="O106" s="56"/>
      <c r="P106" s="50"/>
      <c r="Q106" s="8"/>
    </row>
    <row r="107" spans="1:17" x14ac:dyDescent="0.2">
      <c r="A107" s="489" t="s">
        <v>58</v>
      </c>
      <c r="B107" s="490" t="s">
        <v>60</v>
      </c>
      <c r="C107" s="491" t="s">
        <v>1</v>
      </c>
      <c r="D107" s="495" t="s">
        <v>62</v>
      </c>
      <c r="E107" s="493">
        <v>40000</v>
      </c>
      <c r="F107" s="493">
        <v>0</v>
      </c>
      <c r="G107" s="493">
        <v>0</v>
      </c>
      <c r="H107" s="493"/>
      <c r="I107" s="493"/>
      <c r="J107" s="493"/>
      <c r="K107" s="493">
        <v>40000</v>
      </c>
      <c r="L107" s="493"/>
      <c r="M107" s="54"/>
      <c r="N107" s="55"/>
      <c r="O107" s="56"/>
      <c r="P107" s="50"/>
      <c r="Q107" s="8"/>
    </row>
    <row r="108" spans="1:17" x14ac:dyDescent="0.2">
      <c r="A108" s="489" t="s">
        <v>58</v>
      </c>
      <c r="B108" s="490" t="s">
        <v>60</v>
      </c>
      <c r="C108" s="491" t="s">
        <v>1</v>
      </c>
      <c r="D108" s="495" t="s">
        <v>61</v>
      </c>
      <c r="E108" s="493">
        <v>30000</v>
      </c>
      <c r="F108" s="493">
        <v>0</v>
      </c>
      <c r="G108" s="493">
        <v>0</v>
      </c>
      <c r="H108" s="493"/>
      <c r="I108" s="493"/>
      <c r="J108" s="493"/>
      <c r="K108" s="497">
        <v>30000</v>
      </c>
      <c r="L108" s="497"/>
      <c r="M108" s="59"/>
      <c r="N108" s="60"/>
      <c r="O108" s="61"/>
      <c r="P108" s="50"/>
      <c r="Q108" s="8"/>
    </row>
    <row r="109" spans="1:17" x14ac:dyDescent="0.2">
      <c r="A109" s="489" t="s">
        <v>58</v>
      </c>
      <c r="B109" s="490" t="s">
        <v>60</v>
      </c>
      <c r="C109" s="491" t="s">
        <v>1</v>
      </c>
      <c r="D109" s="495" t="s">
        <v>59</v>
      </c>
      <c r="E109" s="493">
        <v>50000</v>
      </c>
      <c r="F109" s="493">
        <v>0</v>
      </c>
      <c r="G109" s="493">
        <v>0</v>
      </c>
      <c r="H109" s="493"/>
      <c r="I109" s="493"/>
      <c r="J109" s="493"/>
      <c r="K109" s="497">
        <v>50000</v>
      </c>
      <c r="L109" s="497"/>
      <c r="M109" s="59"/>
      <c r="N109" s="60"/>
      <c r="O109" s="61"/>
      <c r="P109" s="50"/>
      <c r="Q109" s="8"/>
    </row>
    <row r="110" spans="1:17" ht="23.25" thickBot="1" x14ac:dyDescent="0.25">
      <c r="A110" s="501" t="s">
        <v>58</v>
      </c>
      <c r="B110" s="502" t="s">
        <v>57</v>
      </c>
      <c r="C110" s="502" t="s">
        <v>1</v>
      </c>
      <c r="D110" s="503" t="s">
        <v>284</v>
      </c>
      <c r="E110" s="504">
        <v>300000</v>
      </c>
      <c r="F110" s="504">
        <v>70000</v>
      </c>
      <c r="G110" s="504">
        <f>F110</f>
        <v>70000</v>
      </c>
      <c r="H110" s="504"/>
      <c r="I110" s="504"/>
      <c r="J110" s="504"/>
      <c r="K110" s="504">
        <f>E110-G110</f>
        <v>230000</v>
      </c>
      <c r="L110" s="504"/>
      <c r="M110" s="147"/>
      <c r="N110" s="148"/>
      <c r="O110" s="149"/>
      <c r="P110" s="150"/>
      <c r="Q110" s="8"/>
    </row>
    <row r="111" spans="1:17" ht="12" thickBot="1" x14ac:dyDescent="0.25">
      <c r="A111" s="505"/>
      <c r="B111" s="506"/>
      <c r="C111" s="506"/>
      <c r="D111" s="507"/>
      <c r="E111" s="508">
        <f>SUM(E94:E110)</f>
        <v>3190000</v>
      </c>
      <c r="F111" s="508">
        <f>SUM(F94:F110)</f>
        <v>378000</v>
      </c>
      <c r="G111" s="508">
        <f>SUM(G94:G110)</f>
        <v>378000</v>
      </c>
      <c r="H111" s="508">
        <f t="shared" ref="H111:I111" si="9">SUM(H94:H110)</f>
        <v>0</v>
      </c>
      <c r="I111" s="508">
        <f t="shared" si="9"/>
        <v>0</v>
      </c>
      <c r="J111" s="508"/>
      <c r="K111" s="508">
        <f>SUM(K94:K110)</f>
        <v>2312000</v>
      </c>
      <c r="L111" s="508">
        <f>SUM(L94:L110)</f>
        <v>500000</v>
      </c>
      <c r="M111" s="153"/>
      <c r="N111" s="154"/>
      <c r="O111" s="155"/>
      <c r="P111" s="156"/>
      <c r="Q111" s="8"/>
    </row>
    <row r="112" spans="1:17" ht="90" x14ac:dyDescent="0.2">
      <c r="A112" s="509" t="s">
        <v>48</v>
      </c>
      <c r="B112" s="510" t="s">
        <v>56</v>
      </c>
      <c r="C112" s="510" t="s">
        <v>1</v>
      </c>
      <c r="D112" s="511" t="s">
        <v>55</v>
      </c>
      <c r="E112" s="512">
        <v>236043.2</v>
      </c>
      <c r="F112" s="512">
        <f>E112</f>
        <v>236043.2</v>
      </c>
      <c r="G112" s="512">
        <f>F112</f>
        <v>236043.2</v>
      </c>
      <c r="H112" s="512"/>
      <c r="I112" s="512"/>
      <c r="J112" s="199" t="s">
        <v>318</v>
      </c>
      <c r="K112" s="512"/>
      <c r="L112" s="512"/>
      <c r="M112" s="513"/>
      <c r="N112" s="151"/>
      <c r="O112" s="152"/>
      <c r="P112" s="152"/>
      <c r="Q112" s="8"/>
    </row>
    <row r="113" spans="1:17" x14ac:dyDescent="0.2">
      <c r="A113" s="514" t="s">
        <v>48</v>
      </c>
      <c r="B113" s="515" t="s">
        <v>47</v>
      </c>
      <c r="C113" s="515" t="s">
        <v>1</v>
      </c>
      <c r="D113" s="516" t="s">
        <v>54</v>
      </c>
      <c r="E113" s="517">
        <v>30000</v>
      </c>
      <c r="F113" s="517"/>
      <c r="G113" s="517"/>
      <c r="H113" s="517"/>
      <c r="I113" s="517"/>
      <c r="J113" s="517"/>
      <c r="K113" s="518">
        <v>30000</v>
      </c>
      <c r="L113" s="519"/>
      <c r="M113" s="24"/>
      <c r="N113" s="20"/>
      <c r="O113" s="63"/>
      <c r="P113" s="62"/>
      <c r="Q113" s="8"/>
    </row>
    <row r="114" spans="1:17" ht="33.75" x14ac:dyDescent="0.2">
      <c r="A114" s="514" t="s">
        <v>48</v>
      </c>
      <c r="B114" s="515" t="s">
        <v>47</v>
      </c>
      <c r="C114" s="515" t="s">
        <v>1</v>
      </c>
      <c r="D114" s="516" t="s">
        <v>53</v>
      </c>
      <c r="E114" s="517">
        <v>350000</v>
      </c>
      <c r="F114" s="517"/>
      <c r="G114" s="517"/>
      <c r="H114" s="517"/>
      <c r="I114" s="520"/>
      <c r="J114" s="521" t="s">
        <v>327</v>
      </c>
      <c r="K114" s="517">
        <v>250000</v>
      </c>
      <c r="L114" s="517"/>
      <c r="M114" s="24"/>
      <c r="N114" s="20"/>
      <c r="O114" s="63"/>
      <c r="P114" s="62"/>
      <c r="Q114" s="8"/>
    </row>
    <row r="115" spans="1:17" x14ac:dyDescent="0.2">
      <c r="A115" s="514" t="s">
        <v>48</v>
      </c>
      <c r="B115" s="515" t="s">
        <v>47</v>
      </c>
      <c r="C115" s="515" t="s">
        <v>1</v>
      </c>
      <c r="D115" s="522" t="s">
        <v>274</v>
      </c>
      <c r="E115" s="517">
        <v>250000</v>
      </c>
      <c r="F115" s="517"/>
      <c r="G115" s="517">
        <v>0</v>
      </c>
      <c r="H115" s="517"/>
      <c r="I115" s="517"/>
      <c r="J115" s="517"/>
      <c r="K115" s="517">
        <v>250000</v>
      </c>
      <c r="L115" s="517"/>
      <c r="M115" s="24"/>
      <c r="N115" s="20"/>
      <c r="O115" s="64"/>
      <c r="P115" s="62"/>
      <c r="Q115" s="8"/>
    </row>
    <row r="116" spans="1:17" ht="22.5" x14ac:dyDescent="0.2">
      <c r="A116" s="514" t="s">
        <v>48</v>
      </c>
      <c r="B116" s="515" t="s">
        <v>47</v>
      </c>
      <c r="C116" s="515" t="s">
        <v>1</v>
      </c>
      <c r="D116" s="522" t="s">
        <v>52</v>
      </c>
      <c r="E116" s="518">
        <v>100000</v>
      </c>
      <c r="F116" s="517"/>
      <c r="G116" s="517"/>
      <c r="H116" s="517"/>
      <c r="I116" s="517"/>
      <c r="J116" s="517"/>
      <c r="K116" s="517">
        <v>100000</v>
      </c>
      <c r="L116" s="517"/>
      <c r="M116" s="24"/>
      <c r="N116" s="20"/>
      <c r="O116" s="64"/>
      <c r="P116" s="62"/>
      <c r="Q116" s="8"/>
    </row>
    <row r="117" spans="1:17" x14ac:dyDescent="0.2">
      <c r="A117" s="514" t="s">
        <v>48</v>
      </c>
      <c r="B117" s="515" t="s">
        <v>47</v>
      </c>
      <c r="C117" s="515" t="s">
        <v>1</v>
      </c>
      <c r="D117" s="516" t="s">
        <v>138</v>
      </c>
      <c r="E117" s="517">
        <v>250000</v>
      </c>
      <c r="F117" s="517">
        <v>100000</v>
      </c>
      <c r="G117" s="517">
        <v>100000</v>
      </c>
      <c r="H117" s="517"/>
      <c r="I117" s="517"/>
      <c r="J117" s="523"/>
      <c r="K117" s="517">
        <v>150000</v>
      </c>
      <c r="L117" s="517"/>
      <c r="M117" s="24"/>
      <c r="N117" s="20"/>
      <c r="O117" s="63"/>
      <c r="P117" s="62"/>
      <c r="Q117" s="8"/>
    </row>
    <row r="118" spans="1:17" x14ac:dyDescent="0.2">
      <c r="A118" s="514" t="s">
        <v>48</v>
      </c>
      <c r="B118" s="515" t="s">
        <v>47</v>
      </c>
      <c r="C118" s="515" t="s">
        <v>1</v>
      </c>
      <c r="D118" s="516" t="s">
        <v>285</v>
      </c>
      <c r="E118" s="517">
        <v>200000</v>
      </c>
      <c r="F118" s="517">
        <v>50000</v>
      </c>
      <c r="G118" s="517">
        <v>50000</v>
      </c>
      <c r="H118" s="517"/>
      <c r="I118" s="517"/>
      <c r="J118" s="524"/>
      <c r="K118" s="518">
        <v>150000</v>
      </c>
      <c r="L118" s="518">
        <v>50000</v>
      </c>
      <c r="M118" s="24"/>
      <c r="N118" s="20"/>
      <c r="O118" s="63"/>
      <c r="P118" s="62"/>
      <c r="Q118" s="8"/>
    </row>
    <row r="119" spans="1:17" ht="67.5" x14ac:dyDescent="0.2">
      <c r="A119" s="514" t="s">
        <v>48</v>
      </c>
      <c r="B119" s="515" t="s">
        <v>47</v>
      </c>
      <c r="C119" s="515" t="s">
        <v>1</v>
      </c>
      <c r="D119" s="516" t="s">
        <v>139</v>
      </c>
      <c r="E119" s="517">
        <v>150000</v>
      </c>
      <c r="F119" s="517">
        <f t="shared" ref="F119:F121" si="10">E119</f>
        <v>150000</v>
      </c>
      <c r="G119" s="517">
        <v>10500</v>
      </c>
      <c r="H119" s="517">
        <v>139500</v>
      </c>
      <c r="I119" s="517"/>
      <c r="J119" s="198" t="s">
        <v>317</v>
      </c>
      <c r="K119" s="519"/>
      <c r="L119" s="519"/>
      <c r="M119" s="24"/>
      <c r="N119" s="20"/>
      <c r="O119" s="63"/>
      <c r="P119" s="62"/>
      <c r="Q119" s="8"/>
    </row>
    <row r="120" spans="1:17" x14ac:dyDescent="0.2">
      <c r="A120" s="514" t="s">
        <v>48</v>
      </c>
      <c r="B120" s="515" t="s">
        <v>47</v>
      </c>
      <c r="C120" s="515" t="s">
        <v>1</v>
      </c>
      <c r="D120" s="516" t="s">
        <v>143</v>
      </c>
      <c r="E120" s="517">
        <v>200000</v>
      </c>
      <c r="F120" s="517"/>
      <c r="G120" s="517"/>
      <c r="H120" s="517"/>
      <c r="I120" s="517"/>
      <c r="J120" s="524"/>
      <c r="K120" s="519">
        <v>200000</v>
      </c>
      <c r="L120" s="519"/>
      <c r="M120" s="24"/>
      <c r="N120" s="20"/>
      <c r="O120" s="63"/>
      <c r="P120" s="62"/>
      <c r="Q120" s="8"/>
    </row>
    <row r="121" spans="1:17" x14ac:dyDescent="0.2">
      <c r="A121" s="514" t="s">
        <v>48</v>
      </c>
      <c r="B121" s="515" t="s">
        <v>47</v>
      </c>
      <c r="C121" s="515" t="s">
        <v>1</v>
      </c>
      <c r="D121" s="516" t="s">
        <v>153</v>
      </c>
      <c r="E121" s="517">
        <v>20000</v>
      </c>
      <c r="F121" s="517">
        <f t="shared" si="10"/>
        <v>20000</v>
      </c>
      <c r="G121" s="517">
        <f>F121</f>
        <v>20000</v>
      </c>
      <c r="H121" s="517"/>
      <c r="I121" s="517"/>
      <c r="J121" s="524"/>
      <c r="K121" s="519"/>
      <c r="L121" s="519"/>
      <c r="M121" s="24"/>
      <c r="N121" s="20"/>
      <c r="O121" s="63"/>
      <c r="P121" s="62"/>
      <c r="Q121" s="8"/>
    </row>
    <row r="122" spans="1:17" x14ac:dyDescent="0.2">
      <c r="A122" s="514" t="s">
        <v>48</v>
      </c>
      <c r="B122" s="515" t="s">
        <v>47</v>
      </c>
      <c r="C122" s="515" t="s">
        <v>1</v>
      </c>
      <c r="D122" s="516" t="s">
        <v>51</v>
      </c>
      <c r="E122" s="517">
        <v>200000</v>
      </c>
      <c r="F122" s="517"/>
      <c r="G122" s="517"/>
      <c r="H122" s="517"/>
      <c r="I122" s="517"/>
      <c r="J122" s="525"/>
      <c r="K122" s="517">
        <v>200000</v>
      </c>
      <c r="L122" s="517"/>
      <c r="M122" s="24"/>
      <c r="N122" s="20"/>
      <c r="O122" s="63"/>
      <c r="P122" s="62"/>
      <c r="Q122" s="8"/>
    </row>
    <row r="123" spans="1:17" ht="22.5" x14ac:dyDescent="0.2">
      <c r="A123" s="514" t="s">
        <v>48</v>
      </c>
      <c r="B123" s="515" t="s">
        <v>47</v>
      </c>
      <c r="C123" s="515" t="s">
        <v>1</v>
      </c>
      <c r="D123" s="516" t="s">
        <v>50</v>
      </c>
      <c r="E123" s="517">
        <v>25000</v>
      </c>
      <c r="F123" s="517"/>
      <c r="G123" s="517"/>
      <c r="H123" s="517"/>
      <c r="I123" s="517"/>
      <c r="J123" s="517"/>
      <c r="K123" s="517">
        <v>25000</v>
      </c>
      <c r="L123" s="517"/>
      <c r="M123" s="24"/>
      <c r="N123" s="20"/>
      <c r="O123" s="63"/>
      <c r="P123" s="62"/>
      <c r="Q123" s="8"/>
    </row>
    <row r="124" spans="1:17" ht="22.5" x14ac:dyDescent="0.2">
      <c r="A124" s="514" t="s">
        <v>48</v>
      </c>
      <c r="B124" s="515" t="s">
        <v>47</v>
      </c>
      <c r="C124" s="515" t="s">
        <v>1</v>
      </c>
      <c r="D124" s="516" t="s">
        <v>49</v>
      </c>
      <c r="E124" s="517">
        <v>500000</v>
      </c>
      <c r="F124" s="517"/>
      <c r="G124" s="517"/>
      <c r="H124" s="517"/>
      <c r="I124" s="517"/>
      <c r="J124" s="517"/>
      <c r="K124" s="517">
        <v>500000</v>
      </c>
      <c r="L124" s="517"/>
      <c r="M124" s="24"/>
      <c r="N124" s="20"/>
      <c r="O124" s="63"/>
      <c r="P124" s="62"/>
      <c r="Q124" s="8"/>
    </row>
    <row r="125" spans="1:17" ht="22.5" x14ac:dyDescent="0.2">
      <c r="A125" s="514" t="s">
        <v>48</v>
      </c>
      <c r="B125" s="515" t="s">
        <v>47</v>
      </c>
      <c r="C125" s="515" t="s">
        <v>1</v>
      </c>
      <c r="D125" s="516" t="s">
        <v>46</v>
      </c>
      <c r="E125" s="517">
        <v>50000</v>
      </c>
      <c r="F125" s="517"/>
      <c r="G125" s="517"/>
      <c r="H125" s="517"/>
      <c r="I125" s="517"/>
      <c r="J125" s="517"/>
      <c r="K125" s="517">
        <v>50000</v>
      </c>
      <c r="L125" s="517"/>
      <c r="M125" s="24"/>
      <c r="N125" s="20"/>
      <c r="O125" s="63"/>
      <c r="P125" s="62"/>
      <c r="Q125" s="8"/>
    </row>
    <row r="126" spans="1:17" ht="57" thickBot="1" x14ac:dyDescent="0.25">
      <c r="A126" s="526" t="s">
        <v>48</v>
      </c>
      <c r="B126" s="527" t="s">
        <v>47</v>
      </c>
      <c r="C126" s="527" t="s">
        <v>1</v>
      </c>
      <c r="D126" s="528" t="s">
        <v>142</v>
      </c>
      <c r="E126" s="529">
        <v>100000</v>
      </c>
      <c r="F126" s="529"/>
      <c r="G126" s="529"/>
      <c r="H126" s="529"/>
      <c r="I126" s="520"/>
      <c r="J126" s="530" t="s">
        <v>327</v>
      </c>
      <c r="K126" s="529">
        <v>100000</v>
      </c>
      <c r="L126" s="529"/>
      <c r="M126" s="157"/>
      <c r="N126" s="158"/>
      <c r="O126" s="159"/>
      <c r="P126" s="160"/>
      <c r="Q126" s="8"/>
    </row>
    <row r="127" spans="1:17" ht="12" thickBot="1" x14ac:dyDescent="0.25">
      <c r="A127" s="392"/>
      <c r="B127" s="330"/>
      <c r="C127" s="330"/>
      <c r="D127" s="331"/>
      <c r="E127" s="334">
        <f>SUM(E112:E126)</f>
        <v>2661043.2000000002</v>
      </c>
      <c r="F127" s="334">
        <f>SUM(F112:F126)</f>
        <v>556043.19999999995</v>
      </c>
      <c r="G127" s="334">
        <f>SUM(G112:G126)</f>
        <v>416543.2</v>
      </c>
      <c r="H127" s="334">
        <f t="shared" ref="H127:I127" si="11">SUM(H112:H126)</f>
        <v>139500</v>
      </c>
      <c r="I127" s="334">
        <f t="shared" si="11"/>
        <v>0</v>
      </c>
      <c r="J127" s="335"/>
      <c r="K127" s="334">
        <f>SUM(K112:K126)</f>
        <v>2005000</v>
      </c>
      <c r="L127" s="334">
        <f>SUM(L112:L126)</f>
        <v>50000</v>
      </c>
      <c r="M127" s="119"/>
      <c r="N127" s="128"/>
      <c r="O127" s="161"/>
      <c r="P127" s="162"/>
      <c r="Q127" s="8"/>
    </row>
    <row r="128" spans="1:17" ht="22.5" x14ac:dyDescent="0.2">
      <c r="A128" s="257" t="s">
        <v>37</v>
      </c>
      <c r="B128" s="258" t="s">
        <v>40</v>
      </c>
      <c r="C128" s="258" t="s">
        <v>1</v>
      </c>
      <c r="D128" s="258" t="s">
        <v>247</v>
      </c>
      <c r="E128" s="259">
        <v>100000</v>
      </c>
      <c r="F128" s="259">
        <v>100000</v>
      </c>
      <c r="G128" s="259">
        <v>100000</v>
      </c>
      <c r="H128" s="259"/>
      <c r="I128" s="259"/>
      <c r="J128" s="260"/>
      <c r="K128" s="259"/>
      <c r="L128" s="259"/>
      <c r="M128" s="531" t="s">
        <v>343</v>
      </c>
      <c r="N128" s="397" t="s">
        <v>248</v>
      </c>
      <c r="O128" s="532"/>
      <c r="P128" s="533"/>
      <c r="Q128" s="8"/>
    </row>
    <row r="129" spans="1:17" ht="22.5" x14ac:dyDescent="0.2">
      <c r="A129" s="264" t="s">
        <v>37</v>
      </c>
      <c r="B129" s="265" t="s">
        <v>40</v>
      </c>
      <c r="C129" s="265" t="s">
        <v>1</v>
      </c>
      <c r="D129" s="265" t="s">
        <v>249</v>
      </c>
      <c r="E129" s="269">
        <v>100000</v>
      </c>
      <c r="F129" s="269">
        <v>50000</v>
      </c>
      <c r="G129" s="269">
        <v>50000</v>
      </c>
      <c r="H129" s="269"/>
      <c r="I129" s="269"/>
      <c r="J129" s="268"/>
      <c r="K129" s="269">
        <v>50000</v>
      </c>
      <c r="L129" s="269"/>
      <c r="M129" s="534" t="s">
        <v>250</v>
      </c>
      <c r="N129" s="401"/>
      <c r="O129" s="535"/>
      <c r="P129" s="536"/>
      <c r="Q129" s="8"/>
    </row>
    <row r="130" spans="1:17" ht="33.75" x14ac:dyDescent="0.2">
      <c r="A130" s="264" t="s">
        <v>37</v>
      </c>
      <c r="B130" s="265" t="s">
        <v>40</v>
      </c>
      <c r="C130" s="265" t="s">
        <v>1</v>
      </c>
      <c r="D130" s="265" t="s">
        <v>251</v>
      </c>
      <c r="E130" s="269">
        <v>150000</v>
      </c>
      <c r="F130" s="269">
        <v>50000</v>
      </c>
      <c r="G130" s="269">
        <v>50000</v>
      </c>
      <c r="H130" s="269"/>
      <c r="I130" s="269"/>
      <c r="J130" s="268"/>
      <c r="K130" s="269">
        <v>100000</v>
      </c>
      <c r="L130" s="269"/>
      <c r="M130" s="534" t="s">
        <v>250</v>
      </c>
      <c r="N130" s="401"/>
      <c r="O130" s="535"/>
      <c r="P130" s="536"/>
      <c r="Q130" s="8"/>
    </row>
    <row r="131" spans="1:17" ht="22.5" x14ac:dyDescent="0.2">
      <c r="A131" s="264" t="s">
        <v>37</v>
      </c>
      <c r="B131" s="265" t="s">
        <v>40</v>
      </c>
      <c r="C131" s="265" t="s">
        <v>1</v>
      </c>
      <c r="D131" s="265" t="s">
        <v>252</v>
      </c>
      <c r="E131" s="269">
        <v>20000</v>
      </c>
      <c r="F131" s="269">
        <v>20000</v>
      </c>
      <c r="G131" s="269">
        <v>20000</v>
      </c>
      <c r="H131" s="269"/>
      <c r="I131" s="269"/>
      <c r="J131" s="268"/>
      <c r="K131" s="269"/>
      <c r="L131" s="269"/>
      <c r="M131" s="534" t="s">
        <v>253</v>
      </c>
      <c r="N131" s="401"/>
      <c r="O131" s="535"/>
      <c r="P131" s="536"/>
      <c r="Q131" s="8"/>
    </row>
    <row r="132" spans="1:17" ht="22.5" x14ac:dyDescent="0.2">
      <c r="A132" s="264" t="s">
        <v>37</v>
      </c>
      <c r="B132" s="265" t="s">
        <v>40</v>
      </c>
      <c r="C132" s="265" t="s">
        <v>1</v>
      </c>
      <c r="D132" s="265" t="s">
        <v>44</v>
      </c>
      <c r="E132" s="269">
        <v>60000</v>
      </c>
      <c r="F132" s="269">
        <v>20000</v>
      </c>
      <c r="G132" s="269">
        <v>20000</v>
      </c>
      <c r="H132" s="269"/>
      <c r="I132" s="269"/>
      <c r="J132" s="268"/>
      <c r="K132" s="269">
        <v>20000</v>
      </c>
      <c r="L132" s="269">
        <v>20000</v>
      </c>
      <c r="M132" s="400" t="s">
        <v>254</v>
      </c>
      <c r="N132" s="401"/>
      <c r="O132" s="535"/>
      <c r="P132" s="536"/>
      <c r="Q132" s="8"/>
    </row>
    <row r="133" spans="1:17" x14ac:dyDescent="0.2">
      <c r="A133" s="264" t="s">
        <v>37</v>
      </c>
      <c r="B133" s="265" t="s">
        <v>40</v>
      </c>
      <c r="C133" s="265" t="s">
        <v>1</v>
      </c>
      <c r="D133" s="265" t="s">
        <v>255</v>
      </c>
      <c r="E133" s="269">
        <v>25000</v>
      </c>
      <c r="F133" s="269">
        <v>20000</v>
      </c>
      <c r="G133" s="269">
        <v>20000</v>
      </c>
      <c r="H133" s="269"/>
      <c r="I133" s="269"/>
      <c r="J133" s="268"/>
      <c r="K133" s="269">
        <v>5000</v>
      </c>
      <c r="L133" s="269"/>
      <c r="M133" s="400" t="s">
        <v>256</v>
      </c>
      <c r="N133" s="401"/>
      <c r="O133" s="402"/>
      <c r="P133" s="536"/>
      <c r="Q133" s="8"/>
    </row>
    <row r="134" spans="1:17" x14ac:dyDescent="0.2">
      <c r="A134" s="264" t="s">
        <v>37</v>
      </c>
      <c r="B134" s="265" t="s">
        <v>40</v>
      </c>
      <c r="C134" s="265" t="s">
        <v>1</v>
      </c>
      <c r="D134" s="265" t="s">
        <v>228</v>
      </c>
      <c r="E134" s="269">
        <v>30000</v>
      </c>
      <c r="F134" s="269">
        <v>15000</v>
      </c>
      <c r="G134" s="269">
        <v>15000</v>
      </c>
      <c r="H134" s="269"/>
      <c r="I134" s="269"/>
      <c r="J134" s="268"/>
      <c r="K134" s="269">
        <v>15000</v>
      </c>
      <c r="L134" s="269"/>
      <c r="M134" s="400" t="s">
        <v>229</v>
      </c>
      <c r="N134" s="401"/>
      <c r="O134" s="402"/>
      <c r="P134" s="536"/>
      <c r="Q134" s="8"/>
    </row>
    <row r="135" spans="1:17" ht="33.75" x14ac:dyDescent="0.2">
      <c r="A135" s="264" t="s">
        <v>37</v>
      </c>
      <c r="B135" s="265" t="s">
        <v>40</v>
      </c>
      <c r="C135" s="265" t="s">
        <v>1</v>
      </c>
      <c r="D135" s="265" t="s">
        <v>257</v>
      </c>
      <c r="E135" s="269">
        <v>15000</v>
      </c>
      <c r="F135" s="269">
        <v>5000</v>
      </c>
      <c r="G135" s="269">
        <v>5000</v>
      </c>
      <c r="H135" s="537"/>
      <c r="I135" s="537"/>
      <c r="J135" s="267"/>
      <c r="K135" s="269">
        <v>10000</v>
      </c>
      <c r="L135" s="269"/>
      <c r="M135" s="400" t="s">
        <v>258</v>
      </c>
      <c r="N135" s="401"/>
      <c r="O135" s="402"/>
      <c r="P135" s="402"/>
      <c r="Q135" s="8"/>
    </row>
    <row r="136" spans="1:17" ht="22.5" x14ac:dyDescent="0.2">
      <c r="A136" s="264" t="s">
        <v>37</v>
      </c>
      <c r="B136" s="265" t="s">
        <v>40</v>
      </c>
      <c r="C136" s="265" t="s">
        <v>1</v>
      </c>
      <c r="D136" s="265" t="s">
        <v>259</v>
      </c>
      <c r="E136" s="269">
        <v>60000</v>
      </c>
      <c r="F136" s="269"/>
      <c r="G136" s="269"/>
      <c r="H136" s="269"/>
      <c r="I136" s="269"/>
      <c r="J136" s="538" t="s">
        <v>321</v>
      </c>
      <c r="K136" s="269"/>
      <c r="L136" s="269"/>
      <c r="M136" s="400" t="s">
        <v>260</v>
      </c>
      <c r="N136" s="401"/>
      <c r="O136" s="402"/>
      <c r="P136" s="402"/>
      <c r="Q136" s="8"/>
    </row>
    <row r="137" spans="1:17" x14ac:dyDescent="0.2">
      <c r="A137" s="264" t="s">
        <v>37</v>
      </c>
      <c r="B137" s="265" t="s">
        <v>40</v>
      </c>
      <c r="C137" s="265" t="s">
        <v>1</v>
      </c>
      <c r="D137" s="265" t="s">
        <v>45</v>
      </c>
      <c r="E137" s="269">
        <v>25000</v>
      </c>
      <c r="F137" s="269"/>
      <c r="G137" s="269"/>
      <c r="H137" s="269"/>
      <c r="I137" s="269"/>
      <c r="J137" s="268"/>
      <c r="K137" s="269">
        <v>25000</v>
      </c>
      <c r="L137" s="269"/>
      <c r="M137" s="400" t="s">
        <v>261</v>
      </c>
      <c r="N137" s="401"/>
      <c r="O137" s="402"/>
      <c r="P137" s="536"/>
      <c r="Q137" s="8"/>
    </row>
    <row r="138" spans="1:17" x14ac:dyDescent="0.2">
      <c r="A138" s="264" t="s">
        <v>37</v>
      </c>
      <c r="B138" s="265" t="s">
        <v>40</v>
      </c>
      <c r="C138" s="265" t="s">
        <v>1</v>
      </c>
      <c r="D138" s="265" t="s">
        <v>43</v>
      </c>
      <c r="E138" s="269">
        <v>30000</v>
      </c>
      <c r="F138" s="269">
        <v>15000</v>
      </c>
      <c r="G138" s="269">
        <v>15000</v>
      </c>
      <c r="H138" s="269"/>
      <c r="I138" s="269"/>
      <c r="J138" s="268"/>
      <c r="K138" s="269">
        <v>15000</v>
      </c>
      <c r="L138" s="269"/>
      <c r="M138" s="400" t="s">
        <v>234</v>
      </c>
      <c r="N138" s="401"/>
      <c r="O138" s="535"/>
      <c r="P138" s="536"/>
      <c r="Q138" s="8"/>
    </row>
    <row r="139" spans="1:17" x14ac:dyDescent="0.2">
      <c r="A139" s="264" t="s">
        <v>37</v>
      </c>
      <c r="B139" s="265" t="s">
        <v>40</v>
      </c>
      <c r="C139" s="265" t="s">
        <v>1</v>
      </c>
      <c r="D139" s="265" t="s">
        <v>262</v>
      </c>
      <c r="E139" s="269">
        <v>20000</v>
      </c>
      <c r="F139" s="269"/>
      <c r="G139" s="269"/>
      <c r="H139" s="269"/>
      <c r="I139" s="269"/>
      <c r="J139" s="268"/>
      <c r="K139" s="269">
        <v>20000</v>
      </c>
      <c r="L139" s="269"/>
      <c r="M139" s="400" t="s">
        <v>234</v>
      </c>
      <c r="N139" s="401"/>
      <c r="O139" s="402"/>
      <c r="P139" s="402"/>
      <c r="Q139" s="8"/>
    </row>
    <row r="140" spans="1:17" x14ac:dyDescent="0.2">
      <c r="A140" s="264" t="s">
        <v>37</v>
      </c>
      <c r="B140" s="265" t="s">
        <v>40</v>
      </c>
      <c r="C140" s="265" t="s">
        <v>1</v>
      </c>
      <c r="D140" s="265" t="s">
        <v>263</v>
      </c>
      <c r="E140" s="269">
        <v>150000</v>
      </c>
      <c r="F140" s="269">
        <v>50000</v>
      </c>
      <c r="G140" s="269">
        <v>50000</v>
      </c>
      <c r="H140" s="269"/>
      <c r="I140" s="269"/>
      <c r="J140" s="268"/>
      <c r="K140" s="269">
        <v>50000</v>
      </c>
      <c r="L140" s="269">
        <v>50000</v>
      </c>
      <c r="M140" s="400" t="s">
        <v>264</v>
      </c>
      <c r="N140" s="401"/>
      <c r="O140" s="402"/>
      <c r="P140" s="536"/>
      <c r="Q140" s="8"/>
    </row>
    <row r="141" spans="1:17" x14ac:dyDescent="0.2">
      <c r="A141" s="264" t="s">
        <v>37</v>
      </c>
      <c r="B141" s="265" t="s">
        <v>40</v>
      </c>
      <c r="C141" s="265" t="s">
        <v>1</v>
      </c>
      <c r="D141" s="265" t="s">
        <v>42</v>
      </c>
      <c r="E141" s="269">
        <v>250000</v>
      </c>
      <c r="F141" s="269">
        <v>0</v>
      </c>
      <c r="G141" s="269">
        <v>0</v>
      </c>
      <c r="H141" s="269"/>
      <c r="I141" s="269"/>
      <c r="J141" s="268"/>
      <c r="K141" s="269">
        <v>250000</v>
      </c>
      <c r="L141" s="269"/>
      <c r="M141" s="400" t="s">
        <v>234</v>
      </c>
      <c r="N141" s="401"/>
      <c r="O141" s="535"/>
      <c r="P141" s="536"/>
      <c r="Q141" s="8"/>
    </row>
    <row r="142" spans="1:17" x14ac:dyDescent="0.2">
      <c r="A142" s="264" t="s">
        <v>37</v>
      </c>
      <c r="B142" s="265" t="s">
        <v>40</v>
      </c>
      <c r="C142" s="265" t="s">
        <v>1</v>
      </c>
      <c r="D142" s="265" t="s">
        <v>41</v>
      </c>
      <c r="E142" s="269">
        <v>50000</v>
      </c>
      <c r="F142" s="269">
        <v>25000</v>
      </c>
      <c r="G142" s="269">
        <v>25000</v>
      </c>
      <c r="H142" s="269"/>
      <c r="I142" s="269"/>
      <c r="J142" s="268"/>
      <c r="K142" s="269">
        <v>25000</v>
      </c>
      <c r="L142" s="269"/>
      <c r="M142" s="400" t="s">
        <v>234</v>
      </c>
      <c r="N142" s="401"/>
      <c r="O142" s="535"/>
      <c r="P142" s="536"/>
      <c r="Q142" s="8"/>
    </row>
    <row r="143" spans="1:17" x14ac:dyDescent="0.2">
      <c r="A143" s="264" t="s">
        <v>37</v>
      </c>
      <c r="B143" s="265" t="s">
        <v>40</v>
      </c>
      <c r="C143" s="265" t="s">
        <v>1</v>
      </c>
      <c r="D143" s="265" t="s">
        <v>265</v>
      </c>
      <c r="E143" s="269">
        <v>60000</v>
      </c>
      <c r="F143" s="269">
        <v>30000</v>
      </c>
      <c r="G143" s="269">
        <v>30000</v>
      </c>
      <c r="H143" s="269"/>
      <c r="I143" s="269"/>
      <c r="J143" s="268"/>
      <c r="K143" s="269">
        <v>30000</v>
      </c>
      <c r="L143" s="269"/>
      <c r="M143" s="400" t="s">
        <v>234</v>
      </c>
      <c r="N143" s="401"/>
      <c r="O143" s="535"/>
      <c r="P143" s="536"/>
      <c r="Q143" s="8"/>
    </row>
    <row r="144" spans="1:17" ht="22.5" x14ac:dyDescent="0.2">
      <c r="A144" s="264" t="s">
        <v>37</v>
      </c>
      <c r="B144" s="265" t="s">
        <v>266</v>
      </c>
      <c r="C144" s="265" t="s">
        <v>1</v>
      </c>
      <c r="D144" s="265" t="s">
        <v>267</v>
      </c>
      <c r="E144" s="266">
        <v>25000</v>
      </c>
      <c r="F144" s="266"/>
      <c r="G144" s="266"/>
      <c r="H144" s="266"/>
      <c r="I144" s="266"/>
      <c r="J144" s="268"/>
      <c r="K144" s="269">
        <v>25000</v>
      </c>
      <c r="L144" s="269"/>
      <c r="M144" s="400" t="s">
        <v>234</v>
      </c>
      <c r="N144" s="401"/>
      <c r="O144" s="539"/>
      <c r="P144" s="540"/>
      <c r="Q144" s="8"/>
    </row>
    <row r="145" spans="1:55" ht="33.75" x14ac:dyDescent="0.2">
      <c r="A145" s="264" t="s">
        <v>37</v>
      </c>
      <c r="B145" s="265" t="s">
        <v>39</v>
      </c>
      <c r="C145" s="265" t="s">
        <v>1</v>
      </c>
      <c r="D145" s="265" t="s">
        <v>38</v>
      </c>
      <c r="E145" s="269">
        <v>10000</v>
      </c>
      <c r="F145" s="269">
        <v>10000</v>
      </c>
      <c r="G145" s="269">
        <v>10000</v>
      </c>
      <c r="H145" s="269"/>
      <c r="I145" s="269"/>
      <c r="J145" s="268"/>
      <c r="K145" s="269"/>
      <c r="L145" s="269"/>
      <c r="M145" s="400" t="s">
        <v>268</v>
      </c>
      <c r="N145" s="401"/>
      <c r="O145" s="402"/>
      <c r="P145" s="536"/>
      <c r="Q145" s="8"/>
    </row>
    <row r="146" spans="1:55" ht="12" thickBot="1" x14ac:dyDescent="0.25">
      <c r="A146" s="276" t="s">
        <v>37</v>
      </c>
      <c r="B146" s="277" t="s">
        <v>36</v>
      </c>
      <c r="C146" s="277" t="s">
        <v>1</v>
      </c>
      <c r="D146" s="277" t="s">
        <v>35</v>
      </c>
      <c r="E146" s="278">
        <v>45000</v>
      </c>
      <c r="F146" s="278"/>
      <c r="G146" s="278"/>
      <c r="H146" s="278"/>
      <c r="I146" s="278"/>
      <c r="J146" s="279"/>
      <c r="K146" s="278">
        <v>45000</v>
      </c>
      <c r="L146" s="278"/>
      <c r="M146" s="404" t="s">
        <v>234</v>
      </c>
      <c r="N146" s="405"/>
      <c r="O146" s="541"/>
      <c r="P146" s="542"/>
      <c r="Q146" s="8"/>
    </row>
    <row r="147" spans="1:55" ht="12" thickBot="1" x14ac:dyDescent="0.25">
      <c r="A147" s="408"/>
      <c r="B147" s="409"/>
      <c r="C147" s="409"/>
      <c r="D147" s="409"/>
      <c r="E147" s="410">
        <f>SUM(E128:E146)</f>
        <v>1225000</v>
      </c>
      <c r="F147" s="410">
        <f>SUM(F128:F146)</f>
        <v>410000</v>
      </c>
      <c r="G147" s="410">
        <f>SUM(G128:G146)</f>
        <v>410000</v>
      </c>
      <c r="H147" s="410">
        <f t="shared" ref="H147:I147" si="12">SUM(H128:H146)</f>
        <v>0</v>
      </c>
      <c r="I147" s="410">
        <f t="shared" si="12"/>
        <v>0</v>
      </c>
      <c r="J147" s="543"/>
      <c r="K147" s="410">
        <f>SUM(K128:K146)</f>
        <v>685000</v>
      </c>
      <c r="L147" s="410">
        <f>SUM(L128:L146)</f>
        <v>70000</v>
      </c>
      <c r="M147" s="413"/>
      <c r="N147" s="414"/>
      <c r="O147" s="544"/>
      <c r="P147" s="545"/>
      <c r="Q147" s="8"/>
    </row>
    <row r="148" spans="1:55" x14ac:dyDescent="0.2">
      <c r="A148" s="291" t="s">
        <v>29</v>
      </c>
      <c r="B148" s="292" t="s">
        <v>33</v>
      </c>
      <c r="C148" s="292" t="s">
        <v>1</v>
      </c>
      <c r="D148" s="292" t="s">
        <v>34</v>
      </c>
      <c r="E148" s="295">
        <v>10000</v>
      </c>
      <c r="F148" s="293"/>
      <c r="G148" s="293"/>
      <c r="H148" s="293"/>
      <c r="I148" s="293"/>
      <c r="J148" s="294"/>
      <c r="K148" s="293">
        <v>10000</v>
      </c>
      <c r="L148" s="293"/>
      <c r="M148" s="418" t="s">
        <v>234</v>
      </c>
      <c r="N148" s="419"/>
      <c r="O148" s="546"/>
      <c r="P148" s="547"/>
      <c r="Q148" s="8"/>
    </row>
    <row r="149" spans="1:55" ht="22.5" x14ac:dyDescent="0.2">
      <c r="A149" s="299" t="s">
        <v>269</v>
      </c>
      <c r="B149" s="300" t="s">
        <v>33</v>
      </c>
      <c r="C149" s="300" t="s">
        <v>1</v>
      </c>
      <c r="D149" s="300" t="s">
        <v>270</v>
      </c>
      <c r="E149" s="303">
        <v>25000</v>
      </c>
      <c r="F149" s="303">
        <v>25000</v>
      </c>
      <c r="G149" s="303">
        <v>25000</v>
      </c>
      <c r="H149" s="303"/>
      <c r="I149" s="303"/>
      <c r="J149" s="302"/>
      <c r="K149" s="303"/>
      <c r="L149" s="303"/>
      <c r="M149" s="422" t="s">
        <v>260</v>
      </c>
      <c r="N149" s="423"/>
      <c r="O149" s="548"/>
      <c r="P149" s="548"/>
      <c r="Q149" s="8"/>
    </row>
    <row r="150" spans="1:55" x14ac:dyDescent="0.2">
      <c r="A150" s="299" t="s">
        <v>29</v>
      </c>
      <c r="B150" s="300" t="s">
        <v>33</v>
      </c>
      <c r="C150" s="300" t="s">
        <v>1</v>
      </c>
      <c r="D150" s="300" t="s">
        <v>271</v>
      </c>
      <c r="E150" s="301">
        <v>30000</v>
      </c>
      <c r="F150" s="301">
        <v>10000</v>
      </c>
      <c r="G150" s="301">
        <v>10000</v>
      </c>
      <c r="H150" s="301"/>
      <c r="I150" s="301"/>
      <c r="J150" s="302"/>
      <c r="K150" s="301">
        <v>20000</v>
      </c>
      <c r="L150" s="301"/>
      <c r="M150" s="422" t="s">
        <v>272</v>
      </c>
      <c r="N150" s="423"/>
      <c r="O150" s="548"/>
      <c r="P150" s="549"/>
      <c r="Q150" s="8"/>
    </row>
    <row r="151" spans="1:55" ht="22.5" x14ac:dyDescent="0.2">
      <c r="A151" s="299" t="s">
        <v>29</v>
      </c>
      <c r="B151" s="300" t="s">
        <v>33</v>
      </c>
      <c r="C151" s="300" t="s">
        <v>1</v>
      </c>
      <c r="D151" s="300" t="s">
        <v>32</v>
      </c>
      <c r="E151" s="303">
        <v>140000</v>
      </c>
      <c r="F151" s="301"/>
      <c r="G151" s="301"/>
      <c r="H151" s="301"/>
      <c r="I151" s="301"/>
      <c r="J151" s="550" t="s">
        <v>322</v>
      </c>
      <c r="K151" s="301"/>
      <c r="L151" s="301"/>
      <c r="M151" s="422" t="s">
        <v>234</v>
      </c>
      <c r="N151" s="423"/>
      <c r="O151" s="551"/>
      <c r="P151" s="549"/>
      <c r="Q151" s="8"/>
    </row>
    <row r="152" spans="1:55" x14ac:dyDescent="0.2">
      <c r="A152" s="299" t="s">
        <v>269</v>
      </c>
      <c r="B152" s="300" t="s">
        <v>33</v>
      </c>
      <c r="C152" s="300" t="s">
        <v>1</v>
      </c>
      <c r="D152" s="300" t="s">
        <v>228</v>
      </c>
      <c r="E152" s="303">
        <v>10000</v>
      </c>
      <c r="F152" s="303">
        <v>10000</v>
      </c>
      <c r="G152" s="303">
        <v>10000</v>
      </c>
      <c r="H152" s="303"/>
      <c r="I152" s="303"/>
      <c r="J152" s="302"/>
      <c r="K152" s="303"/>
      <c r="L152" s="303"/>
      <c r="M152" s="422" t="s">
        <v>260</v>
      </c>
      <c r="N152" s="423"/>
      <c r="O152" s="548"/>
      <c r="P152" s="552"/>
      <c r="Q152" s="8"/>
    </row>
    <row r="153" spans="1:55" ht="22.5" x14ac:dyDescent="0.2">
      <c r="A153" s="299" t="s">
        <v>29</v>
      </c>
      <c r="B153" s="300" t="s">
        <v>30</v>
      </c>
      <c r="C153" s="300" t="s">
        <v>1</v>
      </c>
      <c r="D153" s="553" t="s">
        <v>31</v>
      </c>
      <c r="E153" s="425">
        <v>90000</v>
      </c>
      <c r="F153" s="301"/>
      <c r="G153" s="301"/>
      <c r="H153" s="301"/>
      <c r="I153" s="301"/>
      <c r="J153" s="302"/>
      <c r="K153" s="301">
        <v>90000</v>
      </c>
      <c r="L153" s="301"/>
      <c r="M153" s="422" t="s">
        <v>234</v>
      </c>
      <c r="N153" s="423"/>
      <c r="O153" s="554"/>
      <c r="P153" s="549"/>
      <c r="Q153" s="8"/>
    </row>
    <row r="154" spans="1:55" ht="12" thickBot="1" x14ac:dyDescent="0.25">
      <c r="A154" s="307" t="s">
        <v>29</v>
      </c>
      <c r="B154" s="308" t="s">
        <v>28</v>
      </c>
      <c r="C154" s="308" t="s">
        <v>1</v>
      </c>
      <c r="D154" s="308" t="s">
        <v>27</v>
      </c>
      <c r="E154" s="309">
        <v>20000</v>
      </c>
      <c r="F154" s="309"/>
      <c r="G154" s="309"/>
      <c r="H154" s="309"/>
      <c r="I154" s="309"/>
      <c r="J154" s="310"/>
      <c r="K154" s="309">
        <v>20000</v>
      </c>
      <c r="L154" s="309"/>
      <c r="M154" s="426" t="s">
        <v>234</v>
      </c>
      <c r="N154" s="427"/>
      <c r="O154" s="555"/>
      <c r="P154" s="556"/>
      <c r="Q154" s="8"/>
    </row>
    <row r="155" spans="1:55" ht="12" thickBot="1" x14ac:dyDescent="0.25">
      <c r="A155" s="315"/>
      <c r="B155" s="316"/>
      <c r="C155" s="316"/>
      <c r="D155" s="316"/>
      <c r="E155" s="317">
        <f>SUM(E148:E154)</f>
        <v>325000</v>
      </c>
      <c r="F155" s="317">
        <f>SUM(F148:F154)</f>
        <v>45000</v>
      </c>
      <c r="G155" s="317">
        <f>SUM(G148:G154)</f>
        <v>45000</v>
      </c>
      <c r="H155" s="317">
        <f t="shared" ref="H155:I155" si="13">SUM(H148:H154)</f>
        <v>0</v>
      </c>
      <c r="I155" s="317">
        <f t="shared" si="13"/>
        <v>0</v>
      </c>
      <c r="J155" s="318"/>
      <c r="K155" s="317">
        <f>SUM(K148:K154)</f>
        <v>140000</v>
      </c>
      <c r="L155" s="557"/>
      <c r="M155" s="321"/>
      <c r="N155" s="429"/>
      <c r="O155" s="558"/>
      <c r="P155" s="559"/>
      <c r="Q155" s="8"/>
    </row>
    <row r="156" spans="1:55" ht="22.5" x14ac:dyDescent="0.2">
      <c r="A156" s="336" t="s">
        <v>8</v>
      </c>
      <c r="B156" s="337" t="s">
        <v>26</v>
      </c>
      <c r="C156" s="337" t="s">
        <v>1</v>
      </c>
      <c r="D156" s="560" t="s">
        <v>25</v>
      </c>
      <c r="E156" s="340">
        <v>280000</v>
      </c>
      <c r="F156" s="340">
        <v>180000</v>
      </c>
      <c r="G156" s="340">
        <v>180000</v>
      </c>
      <c r="H156" s="340"/>
      <c r="I156" s="340"/>
      <c r="J156" s="339"/>
      <c r="K156" s="339">
        <v>100000</v>
      </c>
      <c r="L156" s="339"/>
      <c r="M156" s="163"/>
      <c r="N156" s="164"/>
      <c r="O156" s="165"/>
      <c r="P156" s="166"/>
      <c r="Q156" s="8"/>
    </row>
    <row r="157" spans="1:55" x14ac:dyDescent="0.2">
      <c r="A157" s="346" t="s">
        <v>8</v>
      </c>
      <c r="B157" s="347" t="s">
        <v>12</v>
      </c>
      <c r="C157" s="347" t="s">
        <v>1</v>
      </c>
      <c r="D157" s="561" t="s">
        <v>24</v>
      </c>
      <c r="E157" s="349">
        <v>95000</v>
      </c>
      <c r="F157" s="349">
        <v>95000</v>
      </c>
      <c r="G157" s="349">
        <v>95000</v>
      </c>
      <c r="H157" s="349"/>
      <c r="I157" s="349"/>
      <c r="J157" s="349"/>
      <c r="K157" s="349"/>
      <c r="L157" s="349"/>
      <c r="M157" s="65"/>
      <c r="N157" s="66"/>
      <c r="O157" s="67"/>
      <c r="P157" s="67"/>
      <c r="Q157" s="8"/>
    </row>
    <row r="158" spans="1:55" x14ac:dyDescent="0.2">
      <c r="A158" s="346" t="s">
        <v>8</v>
      </c>
      <c r="B158" s="347" t="s">
        <v>12</v>
      </c>
      <c r="C158" s="347" t="s">
        <v>1</v>
      </c>
      <c r="D158" s="348" t="s">
        <v>23</v>
      </c>
      <c r="E158" s="349">
        <v>12000</v>
      </c>
      <c r="F158" s="349">
        <v>12000</v>
      </c>
      <c r="G158" s="349">
        <v>12000</v>
      </c>
      <c r="H158" s="349"/>
      <c r="I158" s="349"/>
      <c r="J158" s="349"/>
      <c r="K158" s="349"/>
      <c r="L158" s="349"/>
      <c r="M158" s="65"/>
      <c r="N158" s="66"/>
      <c r="O158" s="67"/>
      <c r="P158" s="67"/>
      <c r="Q158" s="8"/>
    </row>
    <row r="159" spans="1:55" x14ac:dyDescent="0.2">
      <c r="A159" s="346" t="s">
        <v>8</v>
      </c>
      <c r="B159" s="347" t="s">
        <v>12</v>
      </c>
      <c r="C159" s="347" t="s">
        <v>1</v>
      </c>
      <c r="D159" s="348" t="s">
        <v>22</v>
      </c>
      <c r="E159" s="349">
        <v>9000</v>
      </c>
      <c r="F159" s="349">
        <v>9000</v>
      </c>
      <c r="G159" s="349">
        <v>9000</v>
      </c>
      <c r="H159" s="349"/>
      <c r="I159" s="349"/>
      <c r="J159" s="349"/>
      <c r="K159" s="562"/>
      <c r="L159" s="563"/>
      <c r="M159" s="47"/>
      <c r="N159" s="48"/>
      <c r="O159" s="49"/>
      <c r="P159" s="67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</row>
    <row r="160" spans="1:55" x14ac:dyDescent="0.2">
      <c r="A160" s="346" t="s">
        <v>8</v>
      </c>
      <c r="B160" s="347" t="s">
        <v>12</v>
      </c>
      <c r="C160" s="347" t="s">
        <v>1</v>
      </c>
      <c r="D160" s="348" t="s">
        <v>21</v>
      </c>
      <c r="E160" s="349">
        <v>8000</v>
      </c>
      <c r="F160" s="349">
        <v>8000</v>
      </c>
      <c r="G160" s="349">
        <v>8000</v>
      </c>
      <c r="H160" s="564"/>
      <c r="I160" s="565"/>
      <c r="J160" s="68"/>
      <c r="K160" s="349"/>
      <c r="L160" s="349"/>
      <c r="M160" s="47"/>
      <c r="N160" s="48"/>
      <c r="O160" s="49"/>
      <c r="P160" s="67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</row>
    <row r="161" spans="1:93" s="7" customFormat="1" x14ac:dyDescent="0.2">
      <c r="A161" s="346" t="s">
        <v>8</v>
      </c>
      <c r="B161" s="347" t="s">
        <v>12</v>
      </c>
      <c r="C161" s="347" t="s">
        <v>1</v>
      </c>
      <c r="D161" s="348" t="s">
        <v>20</v>
      </c>
      <c r="E161" s="349">
        <v>50000</v>
      </c>
      <c r="F161" s="349"/>
      <c r="G161" s="349"/>
      <c r="H161" s="69"/>
      <c r="I161" s="69"/>
      <c r="J161" s="349"/>
      <c r="K161" s="349">
        <v>50000</v>
      </c>
      <c r="L161" s="349"/>
      <c r="M161" s="70" t="s">
        <v>147</v>
      </c>
      <c r="N161" s="48"/>
      <c r="O161" s="49"/>
      <c r="P161" s="71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</row>
    <row r="162" spans="1:93" ht="22.5" x14ac:dyDescent="0.2">
      <c r="A162" s="346" t="s">
        <v>8</v>
      </c>
      <c r="B162" s="347" t="s">
        <v>12</v>
      </c>
      <c r="C162" s="347" t="s">
        <v>1</v>
      </c>
      <c r="D162" s="348" t="s">
        <v>19</v>
      </c>
      <c r="E162" s="349">
        <v>45000</v>
      </c>
      <c r="F162" s="349">
        <v>15000</v>
      </c>
      <c r="G162" s="349">
        <v>15000</v>
      </c>
      <c r="H162" s="340"/>
      <c r="I162" s="340"/>
      <c r="J162" s="349"/>
      <c r="K162" s="349">
        <v>40000</v>
      </c>
      <c r="L162" s="349"/>
      <c r="M162" s="47"/>
      <c r="N162" s="48"/>
      <c r="O162" s="49"/>
      <c r="P162" s="67"/>
      <c r="Q162" s="8"/>
    </row>
    <row r="163" spans="1:93" x14ac:dyDescent="0.2">
      <c r="A163" s="346" t="s">
        <v>8</v>
      </c>
      <c r="B163" s="347" t="s">
        <v>12</v>
      </c>
      <c r="C163" s="347" t="s">
        <v>1</v>
      </c>
      <c r="D163" s="348" t="s">
        <v>18</v>
      </c>
      <c r="E163" s="349">
        <v>60000</v>
      </c>
      <c r="F163" s="349">
        <v>30000</v>
      </c>
      <c r="G163" s="349">
        <v>30000</v>
      </c>
      <c r="H163" s="349"/>
      <c r="I163" s="349"/>
      <c r="J163" s="349"/>
      <c r="K163" s="349">
        <v>30000</v>
      </c>
      <c r="L163" s="349"/>
      <c r="M163" s="47"/>
      <c r="N163" s="48"/>
      <c r="O163" s="49"/>
      <c r="P163" s="67"/>
      <c r="Q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</row>
    <row r="164" spans="1:93" s="7" customFormat="1" x14ac:dyDescent="0.2">
      <c r="A164" s="346" t="s">
        <v>8</v>
      </c>
      <c r="B164" s="347" t="s">
        <v>12</v>
      </c>
      <c r="C164" s="347" t="s">
        <v>1</v>
      </c>
      <c r="D164" s="348" t="s">
        <v>17</v>
      </c>
      <c r="E164" s="349">
        <v>27000</v>
      </c>
      <c r="F164" s="562">
        <v>17000</v>
      </c>
      <c r="G164" s="562">
        <v>17000</v>
      </c>
      <c r="H164" s="72"/>
      <c r="I164" s="72"/>
      <c r="J164" s="72"/>
      <c r="K164" s="566">
        <v>10000</v>
      </c>
      <c r="L164" s="567"/>
      <c r="M164" s="73" t="s">
        <v>148</v>
      </c>
      <c r="N164" s="74"/>
      <c r="O164" s="49"/>
      <c r="P164" s="71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</row>
    <row r="165" spans="1:93" s="7" customFormat="1" x14ac:dyDescent="0.2">
      <c r="A165" s="346" t="s">
        <v>8</v>
      </c>
      <c r="B165" s="347" t="s">
        <v>12</v>
      </c>
      <c r="C165" s="347" t="s">
        <v>1</v>
      </c>
      <c r="D165" s="348" t="s">
        <v>16</v>
      </c>
      <c r="E165" s="349">
        <v>10000</v>
      </c>
      <c r="F165" s="349"/>
      <c r="G165" s="349"/>
      <c r="H165" s="69"/>
      <c r="I165" s="69"/>
      <c r="J165" s="69"/>
      <c r="K165" s="562">
        <v>10000</v>
      </c>
      <c r="L165" s="562"/>
      <c r="M165" s="70" t="s">
        <v>155</v>
      </c>
      <c r="N165" s="563"/>
      <c r="O165" s="71"/>
      <c r="P165" s="71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</row>
    <row r="166" spans="1:93" x14ac:dyDescent="0.2">
      <c r="A166" s="346" t="s">
        <v>8</v>
      </c>
      <c r="B166" s="347" t="s">
        <v>12</v>
      </c>
      <c r="C166" s="347" t="s">
        <v>1</v>
      </c>
      <c r="D166" s="348" t="s">
        <v>15</v>
      </c>
      <c r="E166" s="349">
        <v>60000</v>
      </c>
      <c r="F166" s="349">
        <v>0</v>
      </c>
      <c r="G166" s="349">
        <v>0</v>
      </c>
      <c r="H166" s="340"/>
      <c r="I166" s="340"/>
      <c r="J166" s="349"/>
      <c r="K166" s="562">
        <v>60000</v>
      </c>
      <c r="L166" s="562"/>
      <c r="M166" s="47"/>
      <c r="N166" s="48"/>
      <c r="O166" s="49"/>
      <c r="P166" s="67"/>
      <c r="Q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</row>
    <row r="167" spans="1:93" x14ac:dyDescent="0.2">
      <c r="A167" s="346" t="s">
        <v>8</v>
      </c>
      <c r="B167" s="347" t="s">
        <v>12</v>
      </c>
      <c r="C167" s="347" t="s">
        <v>1</v>
      </c>
      <c r="D167" s="348" t="s">
        <v>14</v>
      </c>
      <c r="E167" s="349">
        <v>90000</v>
      </c>
      <c r="F167" s="349">
        <v>0</v>
      </c>
      <c r="G167" s="349">
        <v>0</v>
      </c>
      <c r="H167" s="349"/>
      <c r="I167" s="349"/>
      <c r="J167" s="349"/>
      <c r="K167" s="349">
        <v>90000</v>
      </c>
      <c r="L167" s="349"/>
      <c r="M167" s="47"/>
      <c r="N167" s="48"/>
      <c r="O167" s="49"/>
      <c r="P167" s="67"/>
      <c r="Q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</row>
    <row r="168" spans="1:93" x14ac:dyDescent="0.2">
      <c r="A168" s="346" t="s">
        <v>8</v>
      </c>
      <c r="B168" s="347" t="s">
        <v>12</v>
      </c>
      <c r="C168" s="347" t="s">
        <v>1</v>
      </c>
      <c r="D168" s="348" t="s">
        <v>13</v>
      </c>
      <c r="E168" s="349">
        <v>90000</v>
      </c>
      <c r="F168" s="349"/>
      <c r="G168" s="349"/>
      <c r="H168" s="564"/>
      <c r="I168" s="564"/>
      <c r="J168" s="349"/>
      <c r="K168" s="349">
        <v>90000</v>
      </c>
      <c r="L168" s="349"/>
      <c r="M168" s="47"/>
      <c r="N168" s="48"/>
      <c r="O168" s="49"/>
      <c r="P168" s="67"/>
      <c r="Q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</row>
    <row r="169" spans="1:93" s="7" customFormat="1" x14ac:dyDescent="0.2">
      <c r="A169" s="346" t="s">
        <v>8</v>
      </c>
      <c r="B169" s="347" t="s">
        <v>12</v>
      </c>
      <c r="C169" s="347" t="s">
        <v>1</v>
      </c>
      <c r="D169" s="348" t="s">
        <v>11</v>
      </c>
      <c r="E169" s="349">
        <v>100000</v>
      </c>
      <c r="F169" s="349">
        <v>50000</v>
      </c>
      <c r="G169" s="349">
        <v>50000</v>
      </c>
      <c r="H169" s="69"/>
      <c r="I169" s="69"/>
      <c r="J169" s="69"/>
      <c r="K169" s="349">
        <v>50000</v>
      </c>
      <c r="L169" s="349"/>
      <c r="M169" s="70" t="s">
        <v>149</v>
      </c>
      <c r="N169" s="349"/>
      <c r="O169" s="49"/>
      <c r="P169" s="71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</row>
    <row r="170" spans="1:93" s="7" customFormat="1" ht="22.5" x14ac:dyDescent="0.2">
      <c r="A170" s="346" t="s">
        <v>8</v>
      </c>
      <c r="B170" s="347" t="s">
        <v>10</v>
      </c>
      <c r="C170" s="347" t="s">
        <v>1</v>
      </c>
      <c r="D170" s="568" t="s">
        <v>9</v>
      </c>
      <c r="E170" s="349">
        <v>30000</v>
      </c>
      <c r="F170" s="349">
        <v>30000</v>
      </c>
      <c r="G170" s="349">
        <v>30000</v>
      </c>
      <c r="H170" s="69"/>
      <c r="I170" s="69"/>
      <c r="J170" s="69"/>
      <c r="K170" s="349"/>
      <c r="L170" s="349"/>
      <c r="M170" s="70" t="s">
        <v>150</v>
      </c>
      <c r="N170" s="349"/>
      <c r="O170" s="49"/>
      <c r="P170" s="71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</row>
    <row r="171" spans="1:93" s="7" customFormat="1" x14ac:dyDescent="0.2">
      <c r="A171" s="346" t="s">
        <v>8</v>
      </c>
      <c r="B171" s="347" t="s">
        <v>12</v>
      </c>
      <c r="C171" s="347" t="s">
        <v>1</v>
      </c>
      <c r="D171" s="568" t="s">
        <v>151</v>
      </c>
      <c r="E171" s="349">
        <v>100000</v>
      </c>
      <c r="F171" s="349">
        <v>40000</v>
      </c>
      <c r="G171" s="349">
        <v>40000</v>
      </c>
      <c r="H171" s="340"/>
      <c r="I171" s="340"/>
      <c r="J171" s="349" t="s">
        <v>135</v>
      </c>
      <c r="K171" s="349">
        <v>60000</v>
      </c>
      <c r="L171" s="349"/>
      <c r="M171" s="47" t="s">
        <v>152</v>
      </c>
      <c r="N171" s="48"/>
      <c r="O171" s="49"/>
      <c r="P171" s="71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</row>
    <row r="172" spans="1:93" s="7" customFormat="1" ht="23.25" thickBot="1" x14ac:dyDescent="0.25">
      <c r="A172" s="569" t="s">
        <v>8</v>
      </c>
      <c r="B172" s="570" t="s">
        <v>7</v>
      </c>
      <c r="C172" s="570" t="s">
        <v>1</v>
      </c>
      <c r="D172" s="571" t="s">
        <v>6</v>
      </c>
      <c r="E172" s="564">
        <v>0</v>
      </c>
      <c r="F172" s="564">
        <v>0</v>
      </c>
      <c r="G172" s="564">
        <v>0</v>
      </c>
      <c r="H172" s="564"/>
      <c r="I172" s="564"/>
      <c r="J172" s="564"/>
      <c r="K172" s="564"/>
      <c r="L172" s="564"/>
      <c r="M172" s="167"/>
      <c r="N172" s="168"/>
      <c r="O172" s="169"/>
      <c r="P172" s="170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</row>
    <row r="173" spans="1:93" s="7" customFormat="1" ht="12" thickBot="1" x14ac:dyDescent="0.25">
      <c r="A173" s="572"/>
      <c r="B173" s="573"/>
      <c r="C173" s="573"/>
      <c r="D173" s="574"/>
      <c r="E173" s="575">
        <f>SUM(E156:E172)</f>
        <v>1066000</v>
      </c>
      <c r="F173" s="575">
        <f>SUM(F156:F172)</f>
        <v>486000</v>
      </c>
      <c r="G173" s="575">
        <f>SUM(G156:G172)</f>
        <v>486000</v>
      </c>
      <c r="H173" s="575">
        <f t="shared" ref="H173:I173" si="14">SUM(H156:H172)</f>
        <v>0</v>
      </c>
      <c r="I173" s="575">
        <f t="shared" si="14"/>
        <v>0</v>
      </c>
      <c r="J173" s="576"/>
      <c r="K173" s="575">
        <f>SUM(K156:K172)</f>
        <v>590000</v>
      </c>
      <c r="L173" s="576"/>
      <c r="M173" s="171"/>
      <c r="N173" s="172"/>
      <c r="O173" s="173"/>
      <c r="P173" s="174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</row>
    <row r="174" spans="1:93" ht="12" thickBot="1" x14ac:dyDescent="0.25">
      <c r="A174" s="577" t="s">
        <v>5</v>
      </c>
      <c r="B174" s="577" t="s">
        <v>4</v>
      </c>
      <c r="C174" s="577" t="s">
        <v>1</v>
      </c>
      <c r="D174" s="577" t="s">
        <v>3</v>
      </c>
      <c r="E174" s="578">
        <v>100000</v>
      </c>
      <c r="F174" s="578"/>
      <c r="G174" s="578"/>
      <c r="H174" s="577"/>
      <c r="I174" s="577"/>
      <c r="J174" s="577"/>
      <c r="K174" s="579">
        <v>100000</v>
      </c>
      <c r="L174" s="577"/>
      <c r="M174" s="577"/>
      <c r="N174" s="577"/>
      <c r="O174" s="577"/>
      <c r="P174" s="577"/>
      <c r="Q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</row>
    <row r="175" spans="1:93" ht="12" thickBot="1" x14ac:dyDescent="0.25">
      <c r="A175" s="580"/>
      <c r="B175" s="581"/>
      <c r="C175" s="581"/>
      <c r="D175" s="581"/>
      <c r="E175" s="582">
        <f>SUM(E174)</f>
        <v>100000</v>
      </c>
      <c r="F175" s="582">
        <f>SUM(F174)</f>
        <v>0</v>
      </c>
      <c r="G175" s="582">
        <f>SUM(G174)</f>
        <v>0</v>
      </c>
      <c r="H175" s="581"/>
      <c r="I175" s="581"/>
      <c r="J175" s="581"/>
      <c r="K175" s="583">
        <f>SUM(K174)</f>
        <v>100000</v>
      </c>
      <c r="L175" s="581"/>
      <c r="M175" s="584"/>
      <c r="N175" s="581"/>
      <c r="O175" s="581"/>
      <c r="P175" s="585"/>
      <c r="Q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</row>
    <row r="176" spans="1:93" ht="67.5" x14ac:dyDescent="0.2">
      <c r="A176" s="586" t="s">
        <v>323</v>
      </c>
      <c r="B176" s="577" t="s">
        <v>324</v>
      </c>
      <c r="C176" s="577" t="s">
        <v>1</v>
      </c>
      <c r="D176" s="200" t="s">
        <v>325</v>
      </c>
      <c r="E176" s="587">
        <v>339603</v>
      </c>
      <c r="F176" s="587"/>
      <c r="G176" s="587"/>
      <c r="H176" s="577"/>
      <c r="I176" s="588">
        <v>339603</v>
      </c>
      <c r="J176" s="200" t="s">
        <v>326</v>
      </c>
      <c r="K176" s="589"/>
      <c r="L176" s="577"/>
      <c r="M176" s="590"/>
      <c r="N176" s="577"/>
      <c r="O176" s="577"/>
      <c r="P176" s="590"/>
      <c r="Q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</row>
    <row r="177" spans="1:93" x14ac:dyDescent="0.2">
      <c r="A177" s="591" t="s">
        <v>140</v>
      </c>
      <c r="B177" s="592"/>
      <c r="C177" s="592" t="s">
        <v>1</v>
      </c>
      <c r="D177" s="593" t="s">
        <v>141</v>
      </c>
      <c r="E177" s="594">
        <v>150000</v>
      </c>
      <c r="F177" s="594"/>
      <c r="G177" s="594"/>
      <c r="H177" s="595"/>
      <c r="I177" s="596">
        <v>150000</v>
      </c>
      <c r="J177" s="595"/>
      <c r="K177" s="597">
        <v>150000</v>
      </c>
      <c r="L177" s="598"/>
      <c r="M177" s="175"/>
      <c r="N177" s="176"/>
      <c r="O177" s="177"/>
      <c r="P177" s="177"/>
      <c r="Q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</row>
    <row r="178" spans="1:93" x14ac:dyDescent="0.2">
      <c r="A178" s="599" t="s">
        <v>2</v>
      </c>
      <c r="B178" s="599"/>
      <c r="C178" s="600" t="s">
        <v>1</v>
      </c>
      <c r="D178" s="601" t="s">
        <v>0</v>
      </c>
      <c r="E178" s="602">
        <v>435000</v>
      </c>
      <c r="F178" s="602">
        <v>145000</v>
      </c>
      <c r="G178" s="602">
        <v>145000</v>
      </c>
      <c r="H178" s="602"/>
      <c r="I178" s="602"/>
      <c r="J178" s="602"/>
      <c r="K178" s="602">
        <v>145000</v>
      </c>
      <c r="L178" s="602">
        <v>145000</v>
      </c>
      <c r="M178" s="75"/>
      <c r="N178" s="76"/>
      <c r="O178" s="77"/>
      <c r="P178" s="77" t="e">
        <f>G71+G72+G73+G74+G75+G76+G77+G78+G79+G80+G81+G82+G83+G84+G85+#REF!+G86+#REF!+G87+G88+G89+G90+G91+G92+G94+G95+G96+G97+G98+G99+G100+G101+G102+G103+G104+G105+G106+G107+G108+G109+#REF!+G110+G112+G113+G114+G115+G116+G117+G118+G119+G120+G121+G122+G123+G124+G125+G126+G128+G129+G130+G131+G132+G133+G134+G135+G136+G137+#REF!+G138+G139+G140+G141+#REF!+G142+G143+G144+G145+G146+G148+G149+G150+G151+G152+G153+#REF!+G154+G156+G157+G158+G159+G160+G161+G162+G163+#REF!+G164+G165+G166+G167+G168+G169+G170+G171+G172+G174+G177+G178</f>
        <v>#REF!</v>
      </c>
      <c r="Q178" s="14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</row>
    <row r="179" spans="1:93" s="12" customFormat="1" x14ac:dyDescent="0.2">
      <c r="A179" s="227"/>
      <c r="B179" s="227"/>
      <c r="C179" s="227"/>
      <c r="D179" s="609"/>
      <c r="E179" s="610">
        <f>E4+E11+E16+E18+E19+E21+E32+E45+E53+E60+E70+E93+E111+E127+E147+E155+E173+E175+E177+E178</f>
        <v>21661078.5</v>
      </c>
      <c r="F179" s="610">
        <f>F4+F11+F16+F18+F19+F21+F32+F45+F53+F60+F70+F93+F111+F127+F147+F155+F173+F175+F177+F178</f>
        <v>6633416.6700000009</v>
      </c>
      <c r="G179" s="610">
        <f>G4+G11+G16+G18+G32+G45+G53+G60+G70+G93+G111+G127+G147+G155+G173+G175+G176+G177+G178</f>
        <v>4410787.6400000006</v>
      </c>
      <c r="H179" s="610">
        <f>H4+H11+H16+H18+H32+H45+H53+H60+H70+H93+H111+H127+H147+H155+H173+H175+H176+H177+H178</f>
        <v>1032500</v>
      </c>
      <c r="I179" s="610">
        <f>I4+I11+I16+I18+I32+I45+I53+I60+I70+I93+I111+I127+I147+I155+I173+I175+I176+I177+I178</f>
        <v>489603</v>
      </c>
      <c r="J179" s="610"/>
      <c r="K179" s="610">
        <f>K4+K11+K16+K18+K20+K32+K45+K53+K60+K70+K93+K111+K127+K147+K155+K173+K178</f>
        <v>11222828.859999999</v>
      </c>
      <c r="L179" s="610">
        <f>L4+L11+L16+L18+L32+L45+L53+L60+L70+L93+L111+L127+L147+L155+L173+L178</f>
        <v>765000</v>
      </c>
      <c r="M179" s="611"/>
      <c r="N179" s="227"/>
      <c r="O179" s="228"/>
      <c r="P179" s="228"/>
    </row>
    <row r="180" spans="1:93" s="12" customFormat="1" x14ac:dyDescent="0.2">
      <c r="A180" s="226"/>
      <c r="B180" s="226"/>
      <c r="C180" s="226"/>
      <c r="D180" s="603"/>
      <c r="E180" s="604"/>
      <c r="F180" s="604"/>
      <c r="G180" s="604"/>
      <c r="H180" s="604"/>
      <c r="I180" s="604"/>
      <c r="J180" s="604"/>
      <c r="K180" s="604"/>
      <c r="L180" s="604"/>
      <c r="M180" s="226"/>
      <c r="N180" s="227"/>
      <c r="O180" s="228"/>
      <c r="P180" s="228"/>
    </row>
    <row r="181" spans="1:93" x14ac:dyDescent="0.2">
      <c r="A181" s="16"/>
      <c r="B181" s="605" t="s">
        <v>316</v>
      </c>
      <c r="C181" s="16"/>
      <c r="D181" s="18"/>
      <c r="E181" s="15"/>
      <c r="F181" s="15"/>
      <c r="G181" s="15"/>
      <c r="H181" s="15"/>
      <c r="I181" s="15"/>
      <c r="J181" s="15"/>
      <c r="K181" s="15"/>
      <c r="L181" s="15"/>
      <c r="M181" s="16"/>
      <c r="N181" s="17"/>
      <c r="O181" s="11"/>
      <c r="P181" s="11"/>
      <c r="Q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</row>
    <row r="182" spans="1:93" x14ac:dyDescent="0.2">
      <c r="A182" s="347" t="s">
        <v>48</v>
      </c>
      <c r="B182" s="347" t="s">
        <v>158</v>
      </c>
      <c r="C182" s="347"/>
      <c r="D182" s="347" t="s">
        <v>156</v>
      </c>
      <c r="E182" s="606">
        <v>20000</v>
      </c>
      <c r="F182" s="607">
        <f t="shared" ref="F182:G191" si="15">E182</f>
        <v>20000</v>
      </c>
      <c r="G182" s="607">
        <f t="shared" si="15"/>
        <v>20000</v>
      </c>
      <c r="H182" s="347"/>
      <c r="I182" s="347"/>
      <c r="J182" s="19"/>
      <c r="K182" s="19"/>
      <c r="L182" s="19"/>
      <c r="M182" s="78"/>
      <c r="N182" s="79"/>
      <c r="O182" s="80"/>
      <c r="P182" s="80"/>
      <c r="Q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</row>
    <row r="183" spans="1:93" x14ac:dyDescent="0.2">
      <c r="A183" s="608" t="s">
        <v>8</v>
      </c>
      <c r="B183" s="347" t="s">
        <v>159</v>
      </c>
      <c r="C183" s="347"/>
      <c r="D183" s="347" t="s">
        <v>156</v>
      </c>
      <c r="E183" s="606">
        <v>20000</v>
      </c>
      <c r="F183" s="607">
        <f t="shared" si="15"/>
        <v>20000</v>
      </c>
      <c r="G183" s="607">
        <f t="shared" si="15"/>
        <v>20000</v>
      </c>
      <c r="H183" s="347"/>
      <c r="I183" s="347"/>
      <c r="J183" s="19"/>
      <c r="K183" s="19"/>
      <c r="L183" s="19"/>
      <c r="M183" s="78"/>
      <c r="N183" s="79"/>
      <c r="O183" s="80"/>
      <c r="P183" s="80"/>
      <c r="Q183" s="8"/>
    </row>
    <row r="184" spans="1:93" x14ac:dyDescent="0.2">
      <c r="A184" s="347" t="s">
        <v>37</v>
      </c>
      <c r="B184" s="347" t="s">
        <v>161</v>
      </c>
      <c r="C184" s="347"/>
      <c r="D184" s="347" t="s">
        <v>156</v>
      </c>
      <c r="E184" s="606">
        <v>20000</v>
      </c>
      <c r="F184" s="607">
        <f t="shared" si="15"/>
        <v>20000</v>
      </c>
      <c r="G184" s="607">
        <f t="shared" si="15"/>
        <v>20000</v>
      </c>
      <c r="H184" s="347"/>
      <c r="I184" s="347"/>
      <c r="J184" s="19"/>
      <c r="K184" s="19"/>
      <c r="L184" s="19"/>
      <c r="M184" s="78"/>
      <c r="N184" s="79"/>
      <c r="O184" s="80"/>
      <c r="P184" s="80"/>
      <c r="Q184" s="8"/>
    </row>
    <row r="185" spans="1:93" x14ac:dyDescent="0.2">
      <c r="A185" s="347" t="s">
        <v>48</v>
      </c>
      <c r="B185" s="347" t="s">
        <v>158</v>
      </c>
      <c r="C185" s="347"/>
      <c r="D185" s="347" t="s">
        <v>162</v>
      </c>
      <c r="E185" s="606">
        <f>23080+26804.43</f>
        <v>49884.43</v>
      </c>
      <c r="F185" s="607">
        <f t="shared" si="15"/>
        <v>49884.43</v>
      </c>
      <c r="G185" s="607">
        <f t="shared" si="15"/>
        <v>49884.43</v>
      </c>
      <c r="H185" s="347"/>
      <c r="I185" s="347"/>
      <c r="J185" s="19"/>
      <c r="K185" s="19"/>
      <c r="L185" s="19"/>
      <c r="M185" s="643" t="s">
        <v>163</v>
      </c>
      <c r="N185" s="79"/>
      <c r="O185" s="80"/>
      <c r="P185" s="80"/>
      <c r="Q185" s="8"/>
    </row>
    <row r="186" spans="1:93" x14ac:dyDescent="0.2">
      <c r="A186" s="608" t="s">
        <v>8</v>
      </c>
      <c r="B186" s="347" t="s">
        <v>159</v>
      </c>
      <c r="C186" s="347"/>
      <c r="D186" s="347" t="s">
        <v>162</v>
      </c>
      <c r="E186" s="606">
        <f>19787.23+25260.3</f>
        <v>45047.53</v>
      </c>
      <c r="F186" s="607">
        <f t="shared" si="15"/>
        <v>45047.53</v>
      </c>
      <c r="G186" s="607">
        <f t="shared" si="15"/>
        <v>45047.53</v>
      </c>
      <c r="H186" s="347"/>
      <c r="I186" s="347"/>
      <c r="J186" s="19"/>
      <c r="K186" s="19"/>
      <c r="L186" s="19"/>
      <c r="M186" s="643"/>
      <c r="N186" s="79"/>
      <c r="O186" s="80"/>
      <c r="P186" s="80"/>
      <c r="Q186" s="8"/>
    </row>
    <row r="187" spans="1:93" x14ac:dyDescent="0.2">
      <c r="A187" s="347" t="s">
        <v>37</v>
      </c>
      <c r="B187" s="347" t="s">
        <v>161</v>
      </c>
      <c r="C187" s="347"/>
      <c r="D187" s="347" t="s">
        <v>162</v>
      </c>
      <c r="E187" s="606">
        <f>16520.45+29543.62</f>
        <v>46064.07</v>
      </c>
      <c r="F187" s="607">
        <f t="shared" si="15"/>
        <v>46064.07</v>
      </c>
      <c r="G187" s="607">
        <f t="shared" si="15"/>
        <v>46064.07</v>
      </c>
      <c r="H187" s="347"/>
      <c r="I187" s="347"/>
      <c r="J187" s="19"/>
      <c r="K187" s="19"/>
      <c r="L187" s="19"/>
      <c r="M187" s="643"/>
      <c r="N187" s="79"/>
      <c r="O187" s="80"/>
      <c r="P187" s="80"/>
      <c r="Q187" s="8"/>
    </row>
    <row r="188" spans="1:93" x14ac:dyDescent="0.2">
      <c r="A188" s="347" t="s">
        <v>48</v>
      </c>
      <c r="B188" s="347" t="s">
        <v>158</v>
      </c>
      <c r="C188" s="347"/>
      <c r="D188" s="347" t="s">
        <v>164</v>
      </c>
      <c r="E188" s="606">
        <v>29788.33</v>
      </c>
      <c r="F188" s="607">
        <f t="shared" si="15"/>
        <v>29788.33</v>
      </c>
      <c r="G188" s="607">
        <f t="shared" si="15"/>
        <v>29788.33</v>
      </c>
      <c r="H188" s="19"/>
      <c r="I188" s="19"/>
      <c r="J188" s="19"/>
      <c r="K188" s="19"/>
      <c r="L188" s="19"/>
      <c r="M188" s="644" t="s">
        <v>165</v>
      </c>
      <c r="N188" s="79"/>
      <c r="O188" s="80"/>
      <c r="P188" s="80"/>
      <c r="Q188" s="8"/>
    </row>
    <row r="189" spans="1:93" x14ac:dyDescent="0.2">
      <c r="A189" s="608" t="s">
        <v>8</v>
      </c>
      <c r="B189" s="347" t="s">
        <v>159</v>
      </c>
      <c r="C189" s="347"/>
      <c r="D189" s="347" t="s">
        <v>164</v>
      </c>
      <c r="E189" s="606">
        <v>29788.33</v>
      </c>
      <c r="F189" s="607">
        <f t="shared" si="15"/>
        <v>29788.33</v>
      </c>
      <c r="G189" s="607">
        <f t="shared" si="15"/>
        <v>29788.33</v>
      </c>
      <c r="H189" s="19"/>
      <c r="I189" s="19"/>
      <c r="J189" s="19"/>
      <c r="K189" s="19"/>
      <c r="L189" s="19"/>
      <c r="M189" s="645"/>
      <c r="N189" s="79"/>
      <c r="O189" s="80"/>
      <c r="P189" s="80"/>
      <c r="Q189" s="8"/>
    </row>
    <row r="190" spans="1:93" x14ac:dyDescent="0.2">
      <c r="A190" s="347" t="s">
        <v>37</v>
      </c>
      <c r="B190" s="347" t="s">
        <v>161</v>
      </c>
      <c r="C190" s="347"/>
      <c r="D190" s="347" t="s">
        <v>164</v>
      </c>
      <c r="E190" s="606">
        <v>29788.33</v>
      </c>
      <c r="F190" s="607">
        <f t="shared" si="15"/>
        <v>29788.33</v>
      </c>
      <c r="G190" s="607">
        <f t="shared" si="15"/>
        <v>29788.33</v>
      </c>
      <c r="H190" s="19"/>
      <c r="I190" s="19"/>
      <c r="J190" s="19"/>
      <c r="K190" s="19"/>
      <c r="L190" s="19"/>
      <c r="M190" s="646"/>
      <c r="N190" s="79"/>
      <c r="O190" s="80"/>
      <c r="P190" s="80"/>
      <c r="Q190" s="8"/>
    </row>
    <row r="191" spans="1:93" x14ac:dyDescent="0.2">
      <c r="A191" s="347" t="s">
        <v>48</v>
      </c>
      <c r="B191" s="347" t="s">
        <v>158</v>
      </c>
      <c r="C191" s="347"/>
      <c r="D191" s="347" t="s">
        <v>166</v>
      </c>
      <c r="E191" s="606">
        <f>9543.37+18954.22</f>
        <v>28497.590000000004</v>
      </c>
      <c r="F191" s="606">
        <f t="shared" si="15"/>
        <v>28497.590000000004</v>
      </c>
      <c r="G191" s="606">
        <f t="shared" si="15"/>
        <v>28497.590000000004</v>
      </c>
      <c r="H191" s="19"/>
      <c r="I191" s="19"/>
      <c r="J191" s="19"/>
      <c r="K191" s="19"/>
      <c r="L191" s="19"/>
      <c r="M191" s="78"/>
      <c r="N191" s="79"/>
      <c r="O191" s="80"/>
      <c r="P191" s="80"/>
      <c r="Q191" s="8"/>
    </row>
    <row r="192" spans="1:93" x14ac:dyDescent="0.2">
      <c r="A192" s="608" t="s">
        <v>8</v>
      </c>
      <c r="B192" s="347" t="s">
        <v>159</v>
      </c>
      <c r="C192" s="347"/>
      <c r="D192" s="347" t="s">
        <v>166</v>
      </c>
      <c r="E192" s="606">
        <f>18094.5+14174.75</f>
        <v>32269.25</v>
      </c>
      <c r="F192" s="606">
        <f t="shared" ref="F192:F201" si="16">E192</f>
        <v>32269.25</v>
      </c>
      <c r="G192" s="606">
        <f>E192</f>
        <v>32269.25</v>
      </c>
      <c r="H192" s="19"/>
      <c r="I192" s="19"/>
      <c r="J192" s="19"/>
      <c r="K192" s="19"/>
      <c r="L192" s="19"/>
      <c r="M192" s="78"/>
      <c r="N192" s="79"/>
      <c r="O192" s="80"/>
      <c r="P192" s="80"/>
      <c r="Q192" s="8"/>
    </row>
    <row r="193" spans="1:17" x14ac:dyDescent="0.2">
      <c r="A193" s="347" t="s">
        <v>37</v>
      </c>
      <c r="B193" s="347" t="s">
        <v>161</v>
      </c>
      <c r="C193" s="347"/>
      <c r="D193" s="347" t="s">
        <v>166</v>
      </c>
      <c r="E193" s="606">
        <f>27120.6+15010.21+8259.16</f>
        <v>50389.97</v>
      </c>
      <c r="F193" s="606">
        <f t="shared" si="16"/>
        <v>50389.97</v>
      </c>
      <c r="G193" s="606">
        <f>F193</f>
        <v>50389.97</v>
      </c>
      <c r="H193" s="19"/>
      <c r="I193" s="19"/>
      <c r="J193" s="19"/>
      <c r="K193" s="19"/>
      <c r="L193" s="19"/>
      <c r="M193" s="78"/>
      <c r="N193" s="79"/>
      <c r="O193" s="80"/>
      <c r="P193" s="80"/>
      <c r="Q193" s="8"/>
    </row>
    <row r="194" spans="1:17" x14ac:dyDescent="0.2">
      <c r="A194" s="347" t="s">
        <v>48</v>
      </c>
      <c r="B194" s="347" t="s">
        <v>158</v>
      </c>
      <c r="C194" s="347"/>
      <c r="D194" s="347" t="s">
        <v>167</v>
      </c>
      <c r="E194" s="606">
        <v>50000</v>
      </c>
      <c r="F194" s="606">
        <f t="shared" si="16"/>
        <v>50000</v>
      </c>
      <c r="G194" s="606">
        <f>F194</f>
        <v>50000</v>
      </c>
      <c r="H194" s="19"/>
      <c r="I194" s="19"/>
      <c r="J194" s="19"/>
      <c r="K194" s="19"/>
      <c r="L194" s="19"/>
      <c r="M194" s="78"/>
      <c r="N194" s="79"/>
      <c r="O194" s="80"/>
      <c r="P194" s="80"/>
      <c r="Q194" s="8"/>
    </row>
    <row r="195" spans="1:17" x14ac:dyDescent="0.2">
      <c r="A195" s="608" t="s">
        <v>8</v>
      </c>
      <c r="B195" s="347" t="s">
        <v>159</v>
      </c>
      <c r="C195" s="347"/>
      <c r="D195" s="347" t="s">
        <v>168</v>
      </c>
      <c r="E195" s="606">
        <v>50000</v>
      </c>
      <c r="F195" s="606">
        <f t="shared" si="16"/>
        <v>50000</v>
      </c>
      <c r="G195" s="606">
        <f>E195</f>
        <v>50000</v>
      </c>
      <c r="H195" s="19"/>
      <c r="I195" s="19"/>
      <c r="J195" s="19"/>
      <c r="K195" s="19"/>
      <c r="L195" s="19"/>
      <c r="M195" s="78"/>
      <c r="N195" s="79"/>
      <c r="O195" s="80"/>
      <c r="P195" s="80"/>
      <c r="Q195" s="8"/>
    </row>
    <row r="196" spans="1:17" x14ac:dyDescent="0.2">
      <c r="A196" s="347" t="s">
        <v>37</v>
      </c>
      <c r="B196" s="347" t="s">
        <v>160</v>
      </c>
      <c r="C196" s="347"/>
      <c r="D196" s="347" t="s">
        <v>169</v>
      </c>
      <c r="E196" s="606">
        <v>25000</v>
      </c>
      <c r="F196" s="606">
        <f t="shared" si="16"/>
        <v>25000</v>
      </c>
      <c r="G196" s="606">
        <f t="shared" ref="G196:G201" si="17">F196</f>
        <v>25000</v>
      </c>
      <c r="H196" s="19"/>
      <c r="I196" s="19"/>
      <c r="J196" s="19"/>
      <c r="K196" s="19"/>
      <c r="L196" s="19"/>
      <c r="M196" s="78"/>
      <c r="N196" s="79"/>
      <c r="O196" s="80"/>
      <c r="P196" s="80"/>
      <c r="Q196" s="8"/>
    </row>
    <row r="197" spans="1:17" x14ac:dyDescent="0.2">
      <c r="A197" s="347" t="s">
        <v>37</v>
      </c>
      <c r="B197" s="347" t="s">
        <v>170</v>
      </c>
      <c r="C197" s="347"/>
      <c r="D197" s="347" t="s">
        <v>171</v>
      </c>
      <c r="E197" s="606">
        <v>25000</v>
      </c>
      <c r="F197" s="606">
        <f t="shared" si="16"/>
        <v>25000</v>
      </c>
      <c r="G197" s="606">
        <f t="shared" si="17"/>
        <v>25000</v>
      </c>
      <c r="H197" s="19"/>
      <c r="I197" s="19"/>
      <c r="J197" s="19"/>
      <c r="K197" s="19"/>
      <c r="L197" s="19"/>
      <c r="M197" s="78"/>
      <c r="N197" s="79"/>
      <c r="O197" s="80"/>
      <c r="P197" s="80"/>
      <c r="Q197" s="8"/>
    </row>
    <row r="198" spans="1:17" x14ac:dyDescent="0.2">
      <c r="A198" s="347" t="s">
        <v>48</v>
      </c>
      <c r="B198" s="347" t="s">
        <v>158</v>
      </c>
      <c r="C198" s="347"/>
      <c r="D198" s="347" t="s">
        <v>172</v>
      </c>
      <c r="E198" s="606">
        <v>121387.09</v>
      </c>
      <c r="F198" s="606">
        <f t="shared" si="16"/>
        <v>121387.09</v>
      </c>
      <c r="G198" s="606">
        <f t="shared" si="17"/>
        <v>121387.09</v>
      </c>
      <c r="H198" s="19"/>
      <c r="I198" s="19"/>
      <c r="J198" s="19"/>
      <c r="K198" s="19"/>
      <c r="L198" s="19"/>
      <c r="M198" s="78"/>
      <c r="N198" s="79"/>
      <c r="O198" s="80"/>
      <c r="P198" s="80"/>
      <c r="Q198" s="8"/>
    </row>
    <row r="199" spans="1:17" x14ac:dyDescent="0.2">
      <c r="A199" s="347" t="s">
        <v>48</v>
      </c>
      <c r="B199" s="347" t="s">
        <v>158</v>
      </c>
      <c r="C199" s="347"/>
      <c r="D199" s="347" t="s">
        <v>173</v>
      </c>
      <c r="E199" s="606">
        <v>61612.91</v>
      </c>
      <c r="F199" s="606">
        <f t="shared" si="16"/>
        <v>61612.91</v>
      </c>
      <c r="G199" s="606">
        <f t="shared" si="17"/>
        <v>61612.91</v>
      </c>
      <c r="H199" s="19"/>
      <c r="I199" s="19"/>
      <c r="J199" s="19"/>
      <c r="K199" s="19"/>
      <c r="L199" s="19"/>
      <c r="M199" s="78"/>
      <c r="N199" s="79"/>
      <c r="O199" s="80"/>
      <c r="P199" s="80"/>
      <c r="Q199" s="8"/>
    </row>
    <row r="200" spans="1:17" x14ac:dyDescent="0.2">
      <c r="A200" s="347" t="s">
        <v>5</v>
      </c>
      <c r="B200" s="347" t="s">
        <v>5</v>
      </c>
      <c r="C200" s="347"/>
      <c r="D200" s="347" t="s">
        <v>174</v>
      </c>
      <c r="E200" s="606">
        <v>22848.799999999999</v>
      </c>
      <c r="F200" s="606">
        <f t="shared" si="16"/>
        <v>22848.799999999999</v>
      </c>
      <c r="G200" s="606">
        <f t="shared" si="17"/>
        <v>22848.799999999999</v>
      </c>
      <c r="H200" s="19"/>
      <c r="I200" s="19"/>
      <c r="J200" s="19"/>
      <c r="K200" s="19"/>
      <c r="L200" s="19"/>
      <c r="M200" s="78"/>
      <c r="N200" s="79"/>
      <c r="O200" s="80"/>
      <c r="P200" s="80"/>
      <c r="Q200" s="8"/>
    </row>
    <row r="201" spans="1:17" x14ac:dyDescent="0.2">
      <c r="A201" s="347" t="s">
        <v>48</v>
      </c>
      <c r="B201" s="347" t="s">
        <v>157</v>
      </c>
      <c r="C201" s="347"/>
      <c r="D201" s="347" t="s">
        <v>175</v>
      </c>
      <c r="E201" s="606">
        <v>348874.22</v>
      </c>
      <c r="F201" s="606">
        <f t="shared" si="16"/>
        <v>348874.22</v>
      </c>
      <c r="G201" s="606">
        <f t="shared" si="17"/>
        <v>348874.22</v>
      </c>
      <c r="H201" s="19"/>
      <c r="I201" s="19"/>
      <c r="J201" s="19"/>
      <c r="K201" s="19"/>
      <c r="L201" s="19"/>
      <c r="M201" s="78"/>
      <c r="N201" s="79"/>
      <c r="O201" s="80"/>
      <c r="P201" s="80"/>
      <c r="Q201" s="8"/>
    </row>
    <row r="202" spans="1:17" x14ac:dyDescent="0.2">
      <c r="A202" s="608" t="s">
        <v>8</v>
      </c>
      <c r="B202" s="347" t="s">
        <v>159</v>
      </c>
      <c r="C202" s="347"/>
      <c r="D202" s="347" t="s">
        <v>172</v>
      </c>
      <c r="E202" s="606">
        <v>193931.72</v>
      </c>
      <c r="F202" s="606">
        <v>193931.72</v>
      </c>
      <c r="G202" s="606">
        <v>193931.72</v>
      </c>
      <c r="H202" s="19"/>
      <c r="I202" s="19"/>
      <c r="J202" s="19"/>
      <c r="K202" s="19"/>
      <c r="L202" s="19"/>
      <c r="M202" s="78"/>
      <c r="N202" s="79"/>
      <c r="O202" s="80"/>
      <c r="P202" s="80"/>
      <c r="Q202" s="8"/>
    </row>
    <row r="203" spans="1:17" x14ac:dyDescent="0.2">
      <c r="A203" s="608" t="s">
        <v>37</v>
      </c>
      <c r="B203" s="347" t="s">
        <v>161</v>
      </c>
      <c r="C203" s="347"/>
      <c r="D203" s="347" t="s">
        <v>172</v>
      </c>
      <c r="E203" s="606"/>
      <c r="F203" s="606"/>
      <c r="G203" s="606"/>
      <c r="H203" s="19"/>
      <c r="I203" s="19"/>
      <c r="J203" s="19"/>
      <c r="K203" s="19"/>
      <c r="L203" s="19"/>
      <c r="M203" s="78" t="s">
        <v>295</v>
      </c>
      <c r="N203" s="79"/>
      <c r="O203" s="80"/>
      <c r="P203" s="80"/>
      <c r="Q203" s="8"/>
    </row>
    <row r="204" spans="1:17" s="12" customFormat="1" x14ac:dyDescent="0.2">
      <c r="A204" s="227"/>
      <c r="B204" s="227"/>
      <c r="C204" s="227"/>
      <c r="D204" s="609"/>
      <c r="E204" s="610">
        <f>SUM(E182:E203)</f>
        <v>1300172.57</v>
      </c>
      <c r="F204" s="610">
        <f>SUM(F182:F203)</f>
        <v>1300172.57</v>
      </c>
      <c r="G204" s="610">
        <f>SUM(G182:G203)</f>
        <v>1300172.57</v>
      </c>
      <c r="H204" s="610">
        <f t="shared" ref="H204:I204" si="18">SUM(H182:H203)</f>
        <v>0</v>
      </c>
      <c r="I204" s="610">
        <f t="shared" si="18"/>
        <v>0</v>
      </c>
      <c r="J204" s="610"/>
      <c r="K204" s="610"/>
      <c r="L204" s="610"/>
      <c r="M204" s="611"/>
      <c r="N204" s="227"/>
      <c r="O204" s="228"/>
      <c r="P204" s="228"/>
    </row>
    <row r="205" spans="1:17" x14ac:dyDescent="0.2">
      <c r="A205" s="16"/>
      <c r="B205" s="16"/>
      <c r="C205" s="16"/>
      <c r="D205" s="18"/>
      <c r="E205" s="15"/>
      <c r="F205" s="15"/>
      <c r="G205" s="15"/>
      <c r="H205" s="15"/>
      <c r="I205" s="15"/>
      <c r="J205" s="15"/>
      <c r="K205" s="15"/>
      <c r="L205" s="15"/>
      <c r="M205" s="16"/>
      <c r="N205" s="16"/>
      <c r="O205" s="8"/>
      <c r="P205" s="8"/>
      <c r="Q205" s="8"/>
    </row>
    <row r="206" spans="1:17" s="12" customFormat="1" x14ac:dyDescent="0.2">
      <c r="A206" s="227"/>
      <c r="B206" s="227"/>
      <c r="C206" s="227"/>
      <c r="D206" s="609"/>
      <c r="E206" s="610">
        <f>E179+E204</f>
        <v>22961251.07</v>
      </c>
      <c r="F206" s="610">
        <f>F179+F204</f>
        <v>7933589.2400000012</v>
      </c>
      <c r="G206" s="610">
        <f>G179+G204</f>
        <v>5710960.2100000009</v>
      </c>
      <c r="H206" s="610">
        <f t="shared" ref="H206:I206" si="19">H179+H204</f>
        <v>1032500</v>
      </c>
      <c r="I206" s="610">
        <f t="shared" si="19"/>
        <v>489603</v>
      </c>
      <c r="J206" s="610"/>
      <c r="K206" s="610"/>
      <c r="L206" s="610"/>
      <c r="M206" s="611"/>
      <c r="N206" s="227"/>
      <c r="O206" s="228"/>
      <c r="P206" s="228"/>
    </row>
    <row r="207" spans="1:17" x14ac:dyDescent="0.2">
      <c r="A207" s="16"/>
      <c r="B207" s="16"/>
      <c r="C207" s="16"/>
      <c r="D207" s="18"/>
      <c r="E207" s="15"/>
      <c r="F207" s="15"/>
      <c r="G207" s="15"/>
      <c r="H207" s="15"/>
      <c r="I207" s="15"/>
      <c r="J207" s="15"/>
      <c r="K207" s="15"/>
      <c r="L207" s="15"/>
      <c r="M207" s="16"/>
      <c r="N207" s="16"/>
      <c r="O207" s="8"/>
      <c r="P207" s="8"/>
      <c r="Q207" s="8"/>
    </row>
    <row r="208" spans="1:17" x14ac:dyDescent="0.2">
      <c r="A208" s="16"/>
      <c r="B208" s="16"/>
      <c r="C208" s="16"/>
      <c r="D208" s="18"/>
      <c r="E208" s="15"/>
      <c r="F208" s="15"/>
      <c r="G208" s="15"/>
      <c r="H208" s="15"/>
      <c r="I208" s="15"/>
      <c r="J208" s="15"/>
      <c r="K208" s="15"/>
      <c r="L208" s="15"/>
      <c r="M208" s="16"/>
      <c r="N208" s="16"/>
      <c r="O208" s="8"/>
      <c r="P208" s="8"/>
      <c r="Q208" s="8"/>
    </row>
  </sheetData>
  <autoFilter ref="A1:V212"/>
  <mergeCells count="2">
    <mergeCell ref="M185:M187"/>
    <mergeCell ref="M188:M190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1" manualBreakCount="1">
    <brk id="176" max="11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8"/>
  <sheetViews>
    <sheetView tabSelected="1" view="pageBreakPreview" topLeftCell="D1" zoomScale="75" zoomScaleNormal="100" zoomScaleSheetLayoutView="75" workbookViewId="0">
      <selection activeCell="D1" sqref="A1:XFD1"/>
    </sheetView>
  </sheetViews>
  <sheetFormatPr defaultColWidth="44.28515625" defaultRowHeight="15" customHeight="1" x14ac:dyDescent="0.2"/>
  <cols>
    <col min="1" max="1" width="13.85546875" style="612" bestFit="1" customWidth="1"/>
    <col min="2" max="2" width="28.85546875" style="612" bestFit="1" customWidth="1"/>
    <col min="3" max="3" width="27.140625" style="612" bestFit="1" customWidth="1"/>
    <col min="4" max="4" width="33.140625" style="612" bestFit="1" customWidth="1"/>
    <col min="5" max="5" width="17" style="612" bestFit="1" customWidth="1"/>
    <col min="6" max="6" width="47.140625" style="614" customWidth="1"/>
    <col min="7" max="7" width="11.140625" style="612" customWidth="1"/>
    <col min="8" max="8" width="16.42578125" style="613" customWidth="1"/>
    <col min="9" max="9" width="15.5703125" style="613" bestFit="1" customWidth="1"/>
    <col min="10" max="13" width="15.5703125" style="613" hidden="1" customWidth="1"/>
    <col min="14" max="14" width="15.5703125" style="613" bestFit="1" customWidth="1"/>
    <col min="15" max="15" width="15.5703125" style="613" hidden="1" customWidth="1"/>
    <col min="16" max="17" width="16.5703125" style="612" hidden="1" customWidth="1"/>
    <col min="18" max="18" width="16.42578125" style="612" hidden="1" customWidth="1"/>
    <col min="19" max="19" width="16.42578125" style="612" customWidth="1"/>
    <col min="20" max="16384" width="44.28515625" style="612"/>
  </cols>
  <sheetData>
    <row r="1" spans="1:19" s="4" customFormat="1" ht="22.5" x14ac:dyDescent="0.2">
      <c r="A1" s="651" t="s">
        <v>866</v>
      </c>
      <c r="B1" s="651" t="s">
        <v>867</v>
      </c>
      <c r="C1" s="651" t="s">
        <v>865</v>
      </c>
      <c r="D1" s="651" t="s">
        <v>864</v>
      </c>
      <c r="E1" s="652" t="s">
        <v>132</v>
      </c>
      <c r="F1" s="652" t="s">
        <v>863</v>
      </c>
      <c r="G1" s="652" t="s">
        <v>862</v>
      </c>
      <c r="H1" s="662" t="s">
        <v>861</v>
      </c>
      <c r="I1" s="652" t="s">
        <v>136</v>
      </c>
      <c r="J1" s="652" t="s">
        <v>860</v>
      </c>
      <c r="K1" s="652" t="s">
        <v>859</v>
      </c>
      <c r="L1" s="652" t="s">
        <v>858</v>
      </c>
      <c r="M1" s="652" t="s">
        <v>857</v>
      </c>
      <c r="N1" s="652" t="s">
        <v>125</v>
      </c>
      <c r="O1" s="651" t="s">
        <v>125</v>
      </c>
      <c r="P1" s="651" t="s">
        <v>856</v>
      </c>
      <c r="Q1" s="653" t="s">
        <v>855</v>
      </c>
      <c r="R1" s="653" t="s">
        <v>854</v>
      </c>
      <c r="S1" s="653" t="s">
        <v>124</v>
      </c>
    </row>
    <row r="2" spans="1:19" ht="15" customHeight="1" x14ac:dyDescent="0.2">
      <c r="A2" s="654" t="s">
        <v>71</v>
      </c>
      <c r="B2" s="654" t="s">
        <v>806</v>
      </c>
      <c r="C2" s="654" t="s">
        <v>853</v>
      </c>
      <c r="D2" s="654" t="s">
        <v>77</v>
      </c>
      <c r="E2" s="654" t="s">
        <v>346</v>
      </c>
      <c r="F2" s="655" t="s">
        <v>852</v>
      </c>
      <c r="G2" s="656"/>
      <c r="H2" s="657">
        <v>12000</v>
      </c>
      <c r="I2" s="657"/>
      <c r="J2" s="657"/>
      <c r="K2" s="657"/>
      <c r="L2" s="657"/>
      <c r="M2" s="657"/>
      <c r="N2" s="657"/>
      <c r="O2" s="658"/>
      <c r="P2" s="656"/>
      <c r="Q2" s="654"/>
      <c r="R2" s="654"/>
      <c r="S2" s="654"/>
    </row>
    <row r="3" spans="1:19" ht="15" customHeight="1" x14ac:dyDescent="0.2">
      <c r="A3" s="654" t="s">
        <v>71</v>
      </c>
      <c r="B3" s="654" t="s">
        <v>806</v>
      </c>
      <c r="C3" s="654" t="s">
        <v>849</v>
      </c>
      <c r="D3" s="654" t="s">
        <v>77</v>
      </c>
      <c r="E3" s="654" t="s">
        <v>346</v>
      </c>
      <c r="F3" s="655" t="s">
        <v>814</v>
      </c>
      <c r="G3" s="656"/>
      <c r="H3" s="657">
        <v>8000</v>
      </c>
      <c r="I3" s="657"/>
      <c r="J3" s="657"/>
      <c r="K3" s="657"/>
      <c r="L3" s="657"/>
      <c r="M3" s="657"/>
      <c r="N3" s="657"/>
      <c r="O3" s="658"/>
      <c r="P3" s="656"/>
      <c r="Q3" s="654"/>
      <c r="R3" s="654"/>
      <c r="S3" s="654"/>
    </row>
    <row r="4" spans="1:19" ht="15" customHeight="1" x14ac:dyDescent="0.2">
      <c r="A4" s="654" t="s">
        <v>71</v>
      </c>
      <c r="B4" s="654" t="s">
        <v>806</v>
      </c>
      <c r="C4" s="654" t="s">
        <v>849</v>
      </c>
      <c r="D4" s="654" t="s">
        <v>77</v>
      </c>
      <c r="E4" s="654" t="s">
        <v>346</v>
      </c>
      <c r="F4" s="655" t="s">
        <v>851</v>
      </c>
      <c r="G4" s="656"/>
      <c r="H4" s="657">
        <v>10000</v>
      </c>
      <c r="I4" s="657"/>
      <c r="J4" s="657"/>
      <c r="K4" s="657"/>
      <c r="L4" s="657"/>
      <c r="M4" s="657"/>
      <c r="N4" s="657"/>
      <c r="O4" s="658"/>
      <c r="P4" s="656"/>
      <c r="Q4" s="654"/>
      <c r="R4" s="654"/>
      <c r="S4" s="654"/>
    </row>
    <row r="5" spans="1:19" ht="15" customHeight="1" x14ac:dyDescent="0.2">
      <c r="A5" s="654" t="s">
        <v>71</v>
      </c>
      <c r="B5" s="654" t="s">
        <v>806</v>
      </c>
      <c r="C5" s="654" t="s">
        <v>849</v>
      </c>
      <c r="D5" s="654" t="s">
        <v>77</v>
      </c>
      <c r="E5" s="654" t="s">
        <v>346</v>
      </c>
      <c r="F5" s="655" t="s">
        <v>850</v>
      </c>
      <c r="G5" s="656"/>
      <c r="H5" s="657">
        <v>4000</v>
      </c>
      <c r="I5" s="657"/>
      <c r="J5" s="657"/>
      <c r="K5" s="657"/>
      <c r="L5" s="657"/>
      <c r="M5" s="657"/>
      <c r="N5" s="657"/>
      <c r="O5" s="658"/>
      <c r="P5" s="656"/>
      <c r="Q5" s="654"/>
      <c r="R5" s="654"/>
      <c r="S5" s="654"/>
    </row>
    <row r="6" spans="1:19" ht="15" customHeight="1" x14ac:dyDescent="0.2">
      <c r="A6" s="654" t="s">
        <v>71</v>
      </c>
      <c r="B6" s="654" t="s">
        <v>806</v>
      </c>
      <c r="C6" s="654" t="s">
        <v>849</v>
      </c>
      <c r="D6" s="654" t="s">
        <v>77</v>
      </c>
      <c r="E6" s="654" t="s">
        <v>346</v>
      </c>
      <c r="F6" s="655" t="s">
        <v>812</v>
      </c>
      <c r="G6" s="656"/>
      <c r="H6" s="657">
        <v>3000</v>
      </c>
      <c r="I6" s="657"/>
      <c r="J6" s="657"/>
      <c r="K6" s="657"/>
      <c r="L6" s="657"/>
      <c r="M6" s="657"/>
      <c r="N6" s="657"/>
      <c r="O6" s="658"/>
      <c r="P6" s="656"/>
      <c r="Q6" s="654"/>
      <c r="R6" s="654"/>
      <c r="S6" s="654"/>
    </row>
    <row r="7" spans="1:19" ht="15" customHeight="1" x14ac:dyDescent="0.2">
      <c r="A7" s="654" t="s">
        <v>71</v>
      </c>
      <c r="B7" s="654" t="s">
        <v>806</v>
      </c>
      <c r="C7" s="654" t="s">
        <v>845</v>
      </c>
      <c r="D7" s="654" t="s">
        <v>77</v>
      </c>
      <c r="E7" s="654" t="s">
        <v>346</v>
      </c>
      <c r="F7" s="655" t="s">
        <v>848</v>
      </c>
      <c r="G7" s="656"/>
      <c r="H7" s="657">
        <v>7000</v>
      </c>
      <c r="I7" s="657"/>
      <c r="J7" s="657"/>
      <c r="K7" s="657"/>
      <c r="L7" s="657"/>
      <c r="M7" s="657"/>
      <c r="N7" s="657"/>
      <c r="O7" s="658"/>
      <c r="P7" s="656"/>
      <c r="Q7" s="654"/>
      <c r="R7" s="654"/>
      <c r="S7" s="654"/>
    </row>
    <row r="8" spans="1:19" ht="15" customHeight="1" x14ac:dyDescent="0.2">
      <c r="A8" s="654" t="s">
        <v>71</v>
      </c>
      <c r="B8" s="654" t="s">
        <v>806</v>
      </c>
      <c r="C8" s="654" t="s">
        <v>845</v>
      </c>
      <c r="D8" s="654" t="s">
        <v>77</v>
      </c>
      <c r="E8" s="654" t="s">
        <v>346</v>
      </c>
      <c r="F8" s="655" t="s">
        <v>847</v>
      </c>
      <c r="G8" s="656"/>
      <c r="H8" s="657">
        <v>15000</v>
      </c>
      <c r="I8" s="657"/>
      <c r="J8" s="657"/>
      <c r="K8" s="657"/>
      <c r="L8" s="657"/>
      <c r="M8" s="657"/>
      <c r="N8" s="657"/>
      <c r="O8" s="658"/>
      <c r="P8" s="656"/>
      <c r="Q8" s="654"/>
      <c r="R8" s="654"/>
      <c r="S8" s="654"/>
    </row>
    <row r="9" spans="1:19" ht="15" customHeight="1" x14ac:dyDescent="0.2">
      <c r="A9" s="654" t="s">
        <v>71</v>
      </c>
      <c r="B9" s="654" t="s">
        <v>806</v>
      </c>
      <c r="C9" s="654" t="s">
        <v>845</v>
      </c>
      <c r="D9" s="654" t="s">
        <v>77</v>
      </c>
      <c r="E9" s="654" t="s">
        <v>346</v>
      </c>
      <c r="F9" s="655" t="s">
        <v>846</v>
      </c>
      <c r="G9" s="656"/>
      <c r="H9" s="657">
        <v>8000</v>
      </c>
      <c r="I9" s="657"/>
      <c r="J9" s="657"/>
      <c r="K9" s="657"/>
      <c r="L9" s="657"/>
      <c r="M9" s="657"/>
      <c r="N9" s="657"/>
      <c r="O9" s="658"/>
      <c r="P9" s="656"/>
      <c r="Q9" s="654"/>
      <c r="R9" s="654"/>
      <c r="S9" s="654"/>
    </row>
    <row r="10" spans="1:19" ht="15" customHeight="1" x14ac:dyDescent="0.2">
      <c r="A10" s="654" t="s">
        <v>71</v>
      </c>
      <c r="B10" s="654" t="s">
        <v>806</v>
      </c>
      <c r="C10" s="654" t="s">
        <v>845</v>
      </c>
      <c r="D10" s="654" t="s">
        <v>77</v>
      </c>
      <c r="E10" s="654" t="s">
        <v>346</v>
      </c>
      <c r="F10" s="655" t="s">
        <v>844</v>
      </c>
      <c r="G10" s="656"/>
      <c r="H10" s="657">
        <v>20000</v>
      </c>
      <c r="I10" s="657"/>
      <c r="J10" s="657"/>
      <c r="K10" s="657"/>
      <c r="L10" s="657"/>
      <c r="M10" s="657"/>
      <c r="N10" s="657"/>
      <c r="O10" s="658"/>
      <c r="P10" s="656"/>
      <c r="Q10" s="654"/>
      <c r="R10" s="654"/>
      <c r="S10" s="654"/>
    </row>
    <row r="11" spans="1:19" ht="15" customHeight="1" x14ac:dyDescent="0.2">
      <c r="A11" s="654" t="s">
        <v>48</v>
      </c>
      <c r="B11" s="654" t="s">
        <v>806</v>
      </c>
      <c r="C11" s="654" t="s">
        <v>842</v>
      </c>
      <c r="D11" s="654" t="s">
        <v>47</v>
      </c>
      <c r="E11" s="654" t="s">
        <v>346</v>
      </c>
      <c r="F11" s="655" t="s">
        <v>843</v>
      </c>
      <c r="G11" s="656"/>
      <c r="H11" s="657">
        <v>55000</v>
      </c>
      <c r="I11" s="657"/>
      <c r="J11" s="657"/>
      <c r="K11" s="657"/>
      <c r="L11" s="657"/>
      <c r="M11" s="657"/>
      <c r="N11" s="657"/>
      <c r="O11" s="658"/>
      <c r="P11" s="656"/>
      <c r="Q11" s="654"/>
      <c r="R11" s="654"/>
      <c r="S11" s="654"/>
    </row>
    <row r="12" spans="1:19" ht="15" customHeight="1" x14ac:dyDescent="0.2">
      <c r="A12" s="654" t="s">
        <v>48</v>
      </c>
      <c r="B12" s="654" t="s">
        <v>806</v>
      </c>
      <c r="C12" s="654" t="s">
        <v>842</v>
      </c>
      <c r="D12" s="654" t="s">
        <v>47</v>
      </c>
      <c r="E12" s="654" t="s">
        <v>346</v>
      </c>
      <c r="F12" s="655" t="s">
        <v>841</v>
      </c>
      <c r="G12" s="656"/>
      <c r="H12" s="657"/>
      <c r="I12" s="657"/>
      <c r="J12" s="657"/>
      <c r="K12" s="657"/>
      <c r="L12" s="657"/>
      <c r="M12" s="657"/>
      <c r="N12" s="657"/>
      <c r="O12" s="658"/>
      <c r="P12" s="656"/>
      <c r="Q12" s="654"/>
      <c r="R12" s="654"/>
      <c r="S12" s="654"/>
    </row>
    <row r="13" spans="1:19" ht="15" customHeight="1" x14ac:dyDescent="0.2">
      <c r="A13" s="654" t="s">
        <v>48</v>
      </c>
      <c r="B13" s="654" t="s">
        <v>806</v>
      </c>
      <c r="C13" s="654" t="s">
        <v>840</v>
      </c>
      <c r="D13" s="654" t="s">
        <v>47</v>
      </c>
      <c r="E13" s="654" t="s">
        <v>346</v>
      </c>
      <c r="F13" s="655" t="s">
        <v>814</v>
      </c>
      <c r="G13" s="656"/>
      <c r="H13" s="657">
        <v>8000</v>
      </c>
      <c r="I13" s="657"/>
      <c r="J13" s="657"/>
      <c r="K13" s="657"/>
      <c r="L13" s="657"/>
      <c r="M13" s="657"/>
      <c r="N13" s="657"/>
      <c r="O13" s="658"/>
      <c r="P13" s="656"/>
      <c r="Q13" s="654"/>
      <c r="R13" s="654"/>
      <c r="S13" s="654"/>
    </row>
    <row r="14" spans="1:19" ht="15" customHeight="1" x14ac:dyDescent="0.2">
      <c r="A14" s="654" t="s">
        <v>48</v>
      </c>
      <c r="B14" s="654" t="s">
        <v>806</v>
      </c>
      <c r="C14" s="654" t="s">
        <v>840</v>
      </c>
      <c r="D14" s="654" t="s">
        <v>47</v>
      </c>
      <c r="E14" s="654" t="s">
        <v>346</v>
      </c>
      <c r="F14" s="655" t="s">
        <v>810</v>
      </c>
      <c r="G14" s="656"/>
      <c r="H14" s="657">
        <v>8000</v>
      </c>
      <c r="I14" s="657"/>
      <c r="J14" s="657"/>
      <c r="K14" s="657"/>
      <c r="L14" s="657"/>
      <c r="M14" s="657"/>
      <c r="N14" s="657"/>
      <c r="O14" s="658"/>
      <c r="P14" s="656"/>
      <c r="Q14" s="654"/>
      <c r="R14" s="654"/>
      <c r="S14" s="654"/>
    </row>
    <row r="15" spans="1:19" ht="15" customHeight="1" x14ac:dyDescent="0.2">
      <c r="A15" s="654" t="s">
        <v>48</v>
      </c>
      <c r="B15" s="654" t="s">
        <v>806</v>
      </c>
      <c r="C15" s="654" t="s">
        <v>838</v>
      </c>
      <c r="D15" s="654" t="s">
        <v>47</v>
      </c>
      <c r="E15" s="654" t="s">
        <v>346</v>
      </c>
      <c r="F15" s="655" t="s">
        <v>839</v>
      </c>
      <c r="G15" s="656"/>
      <c r="H15" s="657">
        <v>85000</v>
      </c>
      <c r="I15" s="657"/>
      <c r="J15" s="657"/>
      <c r="K15" s="657"/>
      <c r="L15" s="657"/>
      <c r="M15" s="657"/>
      <c r="N15" s="657"/>
      <c r="O15" s="658"/>
      <c r="P15" s="656"/>
      <c r="Q15" s="654"/>
      <c r="R15" s="654"/>
      <c r="S15" s="654"/>
    </row>
    <row r="16" spans="1:19" ht="15" customHeight="1" x14ac:dyDescent="0.2">
      <c r="A16" s="654" t="s">
        <v>48</v>
      </c>
      <c r="B16" s="654" t="s">
        <v>806</v>
      </c>
      <c r="C16" s="654" t="s">
        <v>838</v>
      </c>
      <c r="D16" s="654" t="s">
        <v>47</v>
      </c>
      <c r="E16" s="654" t="s">
        <v>346</v>
      </c>
      <c r="F16" s="655" t="s">
        <v>837</v>
      </c>
      <c r="G16" s="656"/>
      <c r="H16" s="657">
        <v>12000</v>
      </c>
      <c r="I16" s="657"/>
      <c r="J16" s="657"/>
      <c r="K16" s="657"/>
      <c r="L16" s="657"/>
      <c r="M16" s="657"/>
      <c r="N16" s="657"/>
      <c r="O16" s="658"/>
      <c r="P16" s="656"/>
      <c r="Q16" s="654"/>
      <c r="R16" s="654"/>
      <c r="S16" s="654"/>
    </row>
    <row r="17" spans="1:19" ht="15" customHeight="1" x14ac:dyDescent="0.2">
      <c r="A17" s="654" t="s">
        <v>48</v>
      </c>
      <c r="B17" s="654" t="s">
        <v>806</v>
      </c>
      <c r="C17" s="654" t="s">
        <v>833</v>
      </c>
      <c r="D17" s="654" t="s">
        <v>47</v>
      </c>
      <c r="E17" s="654" t="s">
        <v>346</v>
      </c>
      <c r="F17" s="655" t="s">
        <v>809</v>
      </c>
      <c r="G17" s="656"/>
      <c r="H17" s="657">
        <v>70000</v>
      </c>
      <c r="I17" s="657"/>
      <c r="J17" s="657"/>
      <c r="K17" s="657"/>
      <c r="L17" s="657"/>
      <c r="M17" s="657"/>
      <c r="N17" s="657"/>
      <c r="O17" s="658"/>
      <c r="P17" s="656"/>
      <c r="Q17" s="654"/>
      <c r="R17" s="654"/>
      <c r="S17" s="654"/>
    </row>
    <row r="18" spans="1:19" ht="15" customHeight="1" x14ac:dyDescent="0.2">
      <c r="A18" s="654" t="s">
        <v>48</v>
      </c>
      <c r="B18" s="654" t="s">
        <v>806</v>
      </c>
      <c r="C18" s="654" t="s">
        <v>833</v>
      </c>
      <c r="D18" s="654" t="s">
        <v>47</v>
      </c>
      <c r="E18" s="654" t="s">
        <v>346</v>
      </c>
      <c r="F18" s="655" t="s">
        <v>836</v>
      </c>
      <c r="G18" s="656"/>
      <c r="H18" s="657">
        <v>1500</v>
      </c>
      <c r="I18" s="657"/>
      <c r="J18" s="657"/>
      <c r="K18" s="657"/>
      <c r="L18" s="657"/>
      <c r="M18" s="657"/>
      <c r="N18" s="657"/>
      <c r="O18" s="658"/>
      <c r="P18" s="656"/>
      <c r="Q18" s="654"/>
      <c r="R18" s="654"/>
      <c r="S18" s="654"/>
    </row>
    <row r="19" spans="1:19" ht="15" customHeight="1" x14ac:dyDescent="0.2">
      <c r="A19" s="654" t="s">
        <v>48</v>
      </c>
      <c r="B19" s="654" t="s">
        <v>806</v>
      </c>
      <c r="C19" s="654" t="s">
        <v>833</v>
      </c>
      <c r="D19" s="654" t="s">
        <v>47</v>
      </c>
      <c r="E19" s="654" t="s">
        <v>346</v>
      </c>
      <c r="F19" s="655" t="s">
        <v>835</v>
      </c>
      <c r="G19" s="656"/>
      <c r="H19" s="657">
        <v>30000</v>
      </c>
      <c r="I19" s="657"/>
      <c r="J19" s="657"/>
      <c r="K19" s="657"/>
      <c r="L19" s="657"/>
      <c r="M19" s="657"/>
      <c r="N19" s="657"/>
      <c r="O19" s="658"/>
      <c r="P19" s="656"/>
      <c r="Q19" s="654"/>
      <c r="R19" s="654"/>
      <c r="S19" s="654"/>
    </row>
    <row r="20" spans="1:19" ht="15" customHeight="1" x14ac:dyDescent="0.2">
      <c r="A20" s="654" t="s">
        <v>48</v>
      </c>
      <c r="B20" s="654" t="s">
        <v>806</v>
      </c>
      <c r="C20" s="654" t="s">
        <v>833</v>
      </c>
      <c r="D20" s="654" t="s">
        <v>47</v>
      </c>
      <c r="E20" s="654" t="s">
        <v>346</v>
      </c>
      <c r="F20" s="655" t="s">
        <v>834</v>
      </c>
      <c r="G20" s="656"/>
      <c r="H20" s="657">
        <v>5000</v>
      </c>
      <c r="I20" s="657"/>
      <c r="J20" s="657"/>
      <c r="K20" s="657"/>
      <c r="L20" s="657"/>
      <c r="M20" s="657"/>
      <c r="N20" s="657"/>
      <c r="O20" s="658"/>
      <c r="P20" s="656"/>
      <c r="Q20" s="654"/>
      <c r="R20" s="654"/>
      <c r="S20" s="654"/>
    </row>
    <row r="21" spans="1:19" ht="15" customHeight="1" x14ac:dyDescent="0.2">
      <c r="A21" s="654" t="s">
        <v>48</v>
      </c>
      <c r="B21" s="654" t="s">
        <v>806</v>
      </c>
      <c r="C21" s="654" t="s">
        <v>833</v>
      </c>
      <c r="D21" s="654" t="s">
        <v>47</v>
      </c>
      <c r="E21" s="654" t="s">
        <v>346</v>
      </c>
      <c r="F21" s="655" t="s">
        <v>804</v>
      </c>
      <c r="G21" s="656"/>
      <c r="H21" s="657">
        <v>14000</v>
      </c>
      <c r="I21" s="657"/>
      <c r="J21" s="657"/>
      <c r="K21" s="657"/>
      <c r="L21" s="657"/>
      <c r="M21" s="657"/>
      <c r="N21" s="657"/>
      <c r="O21" s="658"/>
      <c r="P21" s="656"/>
      <c r="Q21" s="654"/>
      <c r="R21" s="654"/>
      <c r="S21" s="654"/>
    </row>
    <row r="22" spans="1:19" ht="15" customHeight="1" x14ac:dyDescent="0.2">
      <c r="A22" s="654" t="s">
        <v>48</v>
      </c>
      <c r="B22" s="654" t="s">
        <v>806</v>
      </c>
      <c r="C22" s="654" t="s">
        <v>832</v>
      </c>
      <c r="D22" s="654" t="s">
        <v>47</v>
      </c>
      <c r="E22" s="654" t="s">
        <v>346</v>
      </c>
      <c r="F22" s="655" t="s">
        <v>831</v>
      </c>
      <c r="G22" s="656"/>
      <c r="H22" s="657">
        <v>35000</v>
      </c>
      <c r="I22" s="657"/>
      <c r="J22" s="657"/>
      <c r="K22" s="657"/>
      <c r="L22" s="657"/>
      <c r="M22" s="657"/>
      <c r="N22" s="657"/>
      <c r="O22" s="658"/>
      <c r="P22" s="656"/>
      <c r="Q22" s="654"/>
      <c r="R22" s="654"/>
      <c r="S22" s="654"/>
    </row>
    <row r="23" spans="1:19" ht="15" customHeight="1" x14ac:dyDescent="0.2">
      <c r="A23" s="654" t="s">
        <v>37</v>
      </c>
      <c r="B23" s="654" t="s">
        <v>806</v>
      </c>
      <c r="C23" s="654" t="s">
        <v>827</v>
      </c>
      <c r="D23" s="654" t="s">
        <v>40</v>
      </c>
      <c r="E23" s="654" t="s">
        <v>346</v>
      </c>
      <c r="F23" s="655" t="s">
        <v>830</v>
      </c>
      <c r="G23" s="656"/>
      <c r="H23" s="657">
        <v>25000</v>
      </c>
      <c r="I23" s="657"/>
      <c r="J23" s="657"/>
      <c r="K23" s="657"/>
      <c r="L23" s="657"/>
      <c r="M23" s="657"/>
      <c r="N23" s="657"/>
      <c r="O23" s="658"/>
      <c r="P23" s="656"/>
      <c r="Q23" s="654"/>
      <c r="R23" s="654"/>
      <c r="S23" s="654"/>
    </row>
    <row r="24" spans="1:19" ht="15" customHeight="1" x14ac:dyDescent="0.2">
      <c r="A24" s="654" t="s">
        <v>37</v>
      </c>
      <c r="B24" s="654" t="s">
        <v>806</v>
      </c>
      <c r="C24" s="654" t="s">
        <v>827</v>
      </c>
      <c r="D24" s="654" t="s">
        <v>40</v>
      </c>
      <c r="E24" s="654" t="s">
        <v>346</v>
      </c>
      <c r="F24" s="655" t="s">
        <v>829</v>
      </c>
      <c r="G24" s="656"/>
      <c r="H24" s="657">
        <v>1200</v>
      </c>
      <c r="I24" s="657"/>
      <c r="J24" s="657"/>
      <c r="K24" s="657"/>
      <c r="L24" s="657"/>
      <c r="M24" s="657"/>
      <c r="N24" s="657"/>
      <c r="O24" s="658"/>
      <c r="P24" s="656"/>
      <c r="Q24" s="654"/>
      <c r="R24" s="654"/>
      <c r="S24" s="654"/>
    </row>
    <row r="25" spans="1:19" ht="15" customHeight="1" x14ac:dyDescent="0.2">
      <c r="A25" s="654" t="s">
        <v>37</v>
      </c>
      <c r="B25" s="654" t="s">
        <v>806</v>
      </c>
      <c r="C25" s="654" t="s">
        <v>827</v>
      </c>
      <c r="D25" s="654" t="s">
        <v>40</v>
      </c>
      <c r="E25" s="654" t="s">
        <v>346</v>
      </c>
      <c r="F25" s="655" t="s">
        <v>828</v>
      </c>
      <c r="G25" s="656"/>
      <c r="H25" s="657">
        <v>18000</v>
      </c>
      <c r="I25" s="657"/>
      <c r="J25" s="657"/>
      <c r="K25" s="657"/>
      <c r="L25" s="657"/>
      <c r="M25" s="657"/>
      <c r="N25" s="657"/>
      <c r="O25" s="658"/>
      <c r="P25" s="656"/>
      <c r="Q25" s="654"/>
      <c r="R25" s="654"/>
      <c r="S25" s="654"/>
    </row>
    <row r="26" spans="1:19" ht="15" customHeight="1" x14ac:dyDescent="0.2">
      <c r="A26" s="654" t="s">
        <v>37</v>
      </c>
      <c r="B26" s="654" t="s">
        <v>806</v>
      </c>
      <c r="C26" s="654" t="s">
        <v>827</v>
      </c>
      <c r="D26" s="654" t="s">
        <v>40</v>
      </c>
      <c r="E26" s="654" t="s">
        <v>346</v>
      </c>
      <c r="F26" s="655" t="s">
        <v>826</v>
      </c>
      <c r="G26" s="656"/>
      <c r="H26" s="657">
        <v>40000</v>
      </c>
      <c r="I26" s="657"/>
      <c r="J26" s="657"/>
      <c r="K26" s="657"/>
      <c r="L26" s="657"/>
      <c r="M26" s="657"/>
      <c r="N26" s="657"/>
      <c r="O26" s="658"/>
      <c r="P26" s="656"/>
      <c r="Q26" s="654"/>
      <c r="R26" s="654"/>
      <c r="S26" s="654"/>
    </row>
    <row r="27" spans="1:19" ht="15" customHeight="1" x14ac:dyDescent="0.2">
      <c r="A27" s="654" t="s">
        <v>37</v>
      </c>
      <c r="B27" s="654" t="s">
        <v>806</v>
      </c>
      <c r="C27" s="654" t="s">
        <v>825</v>
      </c>
      <c r="D27" s="654" t="s">
        <v>40</v>
      </c>
      <c r="E27" s="654" t="s">
        <v>346</v>
      </c>
      <c r="F27" s="655" t="s">
        <v>814</v>
      </c>
      <c r="G27" s="656"/>
      <c r="H27" s="657">
        <v>8000</v>
      </c>
      <c r="I27" s="657"/>
      <c r="J27" s="657"/>
      <c r="K27" s="657"/>
      <c r="L27" s="657"/>
      <c r="M27" s="657"/>
      <c r="N27" s="657"/>
      <c r="O27" s="658"/>
      <c r="P27" s="656"/>
      <c r="Q27" s="654"/>
      <c r="R27" s="654"/>
      <c r="S27" s="654"/>
    </row>
    <row r="28" spans="1:19" ht="15" customHeight="1" x14ac:dyDescent="0.2">
      <c r="A28" s="654" t="s">
        <v>37</v>
      </c>
      <c r="B28" s="654" t="s">
        <v>806</v>
      </c>
      <c r="C28" s="654" t="s">
        <v>824</v>
      </c>
      <c r="D28" s="654" t="s">
        <v>40</v>
      </c>
      <c r="E28" s="654" t="s">
        <v>346</v>
      </c>
      <c r="F28" s="655" t="s">
        <v>823</v>
      </c>
      <c r="G28" s="656"/>
      <c r="H28" s="657">
        <v>45000</v>
      </c>
      <c r="I28" s="657"/>
      <c r="J28" s="657"/>
      <c r="K28" s="657"/>
      <c r="L28" s="657"/>
      <c r="M28" s="657"/>
      <c r="N28" s="657"/>
      <c r="O28" s="658"/>
      <c r="P28" s="656"/>
      <c r="Q28" s="654"/>
      <c r="R28" s="654"/>
      <c r="S28" s="654"/>
    </row>
    <row r="29" spans="1:19" ht="15" customHeight="1" x14ac:dyDescent="0.2">
      <c r="A29" s="654" t="s">
        <v>37</v>
      </c>
      <c r="B29" s="654" t="s">
        <v>806</v>
      </c>
      <c r="C29" s="654" t="s">
        <v>816</v>
      </c>
      <c r="D29" s="654" t="s">
        <v>40</v>
      </c>
      <c r="E29" s="654" t="s">
        <v>346</v>
      </c>
      <c r="F29" s="655" t="s">
        <v>822</v>
      </c>
      <c r="G29" s="656"/>
      <c r="H29" s="657">
        <v>22000</v>
      </c>
      <c r="I29" s="657"/>
      <c r="J29" s="657"/>
      <c r="K29" s="657"/>
      <c r="L29" s="657"/>
      <c r="M29" s="657"/>
      <c r="N29" s="657"/>
      <c r="O29" s="658">
        <v>22000</v>
      </c>
      <c r="P29" s="656"/>
      <c r="Q29" s="654"/>
      <c r="R29" s="654"/>
      <c r="S29" s="654"/>
    </row>
    <row r="30" spans="1:19" ht="15" customHeight="1" x14ac:dyDescent="0.2">
      <c r="A30" s="654" t="s">
        <v>37</v>
      </c>
      <c r="B30" s="654" t="s">
        <v>806</v>
      </c>
      <c r="C30" s="654" t="s">
        <v>816</v>
      </c>
      <c r="D30" s="654" t="s">
        <v>40</v>
      </c>
      <c r="E30" s="654" t="s">
        <v>346</v>
      </c>
      <c r="F30" s="655" t="s">
        <v>821</v>
      </c>
      <c r="G30" s="656"/>
      <c r="H30" s="657">
        <v>15000</v>
      </c>
      <c r="I30" s="657"/>
      <c r="J30" s="657"/>
      <c r="K30" s="657"/>
      <c r="L30" s="657"/>
      <c r="M30" s="657"/>
      <c r="N30" s="657"/>
      <c r="O30" s="658">
        <v>15000</v>
      </c>
      <c r="P30" s="656"/>
      <c r="Q30" s="654"/>
      <c r="R30" s="654"/>
      <c r="S30" s="654"/>
    </row>
    <row r="31" spans="1:19" ht="15" customHeight="1" x14ac:dyDescent="0.2">
      <c r="A31" s="654" t="s">
        <v>37</v>
      </c>
      <c r="B31" s="654" t="s">
        <v>806</v>
      </c>
      <c r="C31" s="654" t="s">
        <v>816</v>
      </c>
      <c r="D31" s="654" t="s">
        <v>40</v>
      </c>
      <c r="E31" s="654" t="s">
        <v>346</v>
      </c>
      <c r="F31" s="655" t="s">
        <v>820</v>
      </c>
      <c r="G31" s="656"/>
      <c r="H31" s="657">
        <v>7500</v>
      </c>
      <c r="I31" s="657"/>
      <c r="J31" s="657"/>
      <c r="K31" s="657"/>
      <c r="L31" s="657"/>
      <c r="M31" s="657"/>
      <c r="N31" s="657"/>
      <c r="O31" s="658">
        <v>7500</v>
      </c>
      <c r="P31" s="656"/>
      <c r="Q31" s="654"/>
      <c r="R31" s="654"/>
      <c r="S31" s="654"/>
    </row>
    <row r="32" spans="1:19" ht="15" customHeight="1" x14ac:dyDescent="0.2">
      <c r="A32" s="654" t="s">
        <v>37</v>
      </c>
      <c r="B32" s="654" t="s">
        <v>806</v>
      </c>
      <c r="C32" s="654" t="s">
        <v>816</v>
      </c>
      <c r="D32" s="654" t="s">
        <v>40</v>
      </c>
      <c r="E32" s="654" t="s">
        <v>346</v>
      </c>
      <c r="F32" s="655" t="s">
        <v>819</v>
      </c>
      <c r="G32" s="656"/>
      <c r="H32" s="657"/>
      <c r="I32" s="657"/>
      <c r="J32" s="657"/>
      <c r="K32" s="657"/>
      <c r="L32" s="657"/>
      <c r="M32" s="657"/>
      <c r="N32" s="657"/>
      <c r="O32" s="658"/>
      <c r="P32" s="656"/>
      <c r="Q32" s="654"/>
      <c r="R32" s="654"/>
      <c r="S32" s="654"/>
    </row>
    <row r="33" spans="1:19" ht="15" customHeight="1" x14ac:dyDescent="0.2">
      <c r="A33" s="654" t="s">
        <v>37</v>
      </c>
      <c r="B33" s="654" t="s">
        <v>806</v>
      </c>
      <c r="C33" s="654" t="s">
        <v>816</v>
      </c>
      <c r="D33" s="654" t="s">
        <v>40</v>
      </c>
      <c r="E33" s="654" t="s">
        <v>346</v>
      </c>
      <c r="F33" s="655" t="s">
        <v>818</v>
      </c>
      <c r="G33" s="656"/>
      <c r="H33" s="657">
        <v>14000</v>
      </c>
      <c r="I33" s="657"/>
      <c r="J33" s="657"/>
      <c r="K33" s="657"/>
      <c r="L33" s="657"/>
      <c r="M33" s="657"/>
      <c r="N33" s="657"/>
      <c r="O33" s="658">
        <v>14000</v>
      </c>
      <c r="P33" s="656"/>
      <c r="Q33" s="654"/>
      <c r="R33" s="654"/>
      <c r="S33" s="654"/>
    </row>
    <row r="34" spans="1:19" ht="15" customHeight="1" x14ac:dyDescent="0.2">
      <c r="A34" s="654" t="s">
        <v>37</v>
      </c>
      <c r="B34" s="654" t="s">
        <v>806</v>
      </c>
      <c r="C34" s="654" t="s">
        <v>816</v>
      </c>
      <c r="D34" s="654" t="s">
        <v>40</v>
      </c>
      <c r="E34" s="654" t="s">
        <v>346</v>
      </c>
      <c r="F34" s="655" t="s">
        <v>817</v>
      </c>
      <c r="G34" s="656"/>
      <c r="H34" s="657">
        <v>7000</v>
      </c>
      <c r="I34" s="657"/>
      <c r="J34" s="657"/>
      <c r="K34" s="657"/>
      <c r="L34" s="657"/>
      <c r="M34" s="657"/>
      <c r="N34" s="657"/>
      <c r="O34" s="658">
        <v>7000</v>
      </c>
      <c r="P34" s="656"/>
      <c r="Q34" s="654"/>
      <c r="R34" s="654"/>
      <c r="S34" s="654"/>
    </row>
    <row r="35" spans="1:19" ht="15" customHeight="1" x14ac:dyDescent="0.2">
      <c r="A35" s="654" t="s">
        <v>37</v>
      </c>
      <c r="B35" s="654" t="s">
        <v>806</v>
      </c>
      <c r="C35" s="654" t="s">
        <v>816</v>
      </c>
      <c r="D35" s="654" t="s">
        <v>40</v>
      </c>
      <c r="E35" s="654" t="s">
        <v>346</v>
      </c>
      <c r="F35" s="655" t="s">
        <v>815</v>
      </c>
      <c r="G35" s="656"/>
      <c r="H35" s="657">
        <v>15000</v>
      </c>
      <c r="I35" s="657"/>
      <c r="J35" s="657"/>
      <c r="K35" s="657"/>
      <c r="L35" s="657"/>
      <c r="M35" s="657"/>
      <c r="N35" s="657"/>
      <c r="O35" s="658">
        <v>15000</v>
      </c>
      <c r="P35" s="656"/>
      <c r="Q35" s="654"/>
      <c r="R35" s="654"/>
      <c r="S35" s="654"/>
    </row>
    <row r="36" spans="1:19" ht="15" customHeight="1" x14ac:dyDescent="0.2">
      <c r="A36" s="654" t="s">
        <v>29</v>
      </c>
      <c r="B36" s="654" t="s">
        <v>806</v>
      </c>
      <c r="C36" s="654" t="s">
        <v>813</v>
      </c>
      <c r="D36" s="654" t="s">
        <v>33</v>
      </c>
      <c r="E36" s="654" t="s">
        <v>346</v>
      </c>
      <c r="F36" s="655" t="s">
        <v>814</v>
      </c>
      <c r="G36" s="656"/>
      <c r="H36" s="657">
        <v>8000</v>
      </c>
      <c r="I36" s="657"/>
      <c r="J36" s="657"/>
      <c r="K36" s="657"/>
      <c r="L36" s="657"/>
      <c r="M36" s="657"/>
      <c r="N36" s="657"/>
      <c r="O36" s="657"/>
      <c r="P36" s="656"/>
      <c r="Q36" s="654"/>
      <c r="R36" s="654"/>
      <c r="S36" s="654"/>
    </row>
    <row r="37" spans="1:19" ht="15" customHeight="1" x14ac:dyDescent="0.2">
      <c r="A37" s="654" t="s">
        <v>29</v>
      </c>
      <c r="B37" s="654" t="s">
        <v>806</v>
      </c>
      <c r="C37" s="654" t="s">
        <v>813</v>
      </c>
      <c r="D37" s="654" t="s">
        <v>33</v>
      </c>
      <c r="E37" s="654" t="s">
        <v>346</v>
      </c>
      <c r="F37" s="655" t="s">
        <v>812</v>
      </c>
      <c r="G37" s="656"/>
      <c r="H37" s="657">
        <v>3000</v>
      </c>
      <c r="I37" s="657"/>
      <c r="J37" s="657"/>
      <c r="K37" s="657"/>
      <c r="L37" s="657"/>
      <c r="M37" s="657"/>
      <c r="N37" s="657"/>
      <c r="O37" s="657"/>
      <c r="P37" s="656"/>
      <c r="Q37" s="654"/>
      <c r="R37" s="654"/>
      <c r="S37" s="654"/>
    </row>
    <row r="38" spans="1:19" ht="15" customHeight="1" x14ac:dyDescent="0.2">
      <c r="A38" s="654" t="s">
        <v>8</v>
      </c>
      <c r="B38" s="654" t="s">
        <v>806</v>
      </c>
      <c r="C38" s="654" t="s">
        <v>811</v>
      </c>
      <c r="D38" s="654" t="s">
        <v>12</v>
      </c>
      <c r="E38" s="654" t="s">
        <v>346</v>
      </c>
      <c r="F38" s="655" t="s">
        <v>810</v>
      </c>
      <c r="G38" s="656"/>
      <c r="H38" s="657">
        <v>8000</v>
      </c>
      <c r="I38" s="657"/>
      <c r="J38" s="657"/>
      <c r="K38" s="657"/>
      <c r="L38" s="657"/>
      <c r="M38" s="657"/>
      <c r="N38" s="657"/>
      <c r="O38" s="658"/>
      <c r="P38" s="656"/>
      <c r="Q38" s="654"/>
      <c r="R38" s="654"/>
      <c r="S38" s="654"/>
    </row>
    <row r="39" spans="1:19" ht="15" customHeight="1" x14ac:dyDescent="0.2">
      <c r="A39" s="654" t="s">
        <v>8</v>
      </c>
      <c r="B39" s="654" t="s">
        <v>806</v>
      </c>
      <c r="C39" s="654" t="s">
        <v>805</v>
      </c>
      <c r="D39" s="654" t="s">
        <v>12</v>
      </c>
      <c r="E39" s="654" t="s">
        <v>346</v>
      </c>
      <c r="F39" s="655" t="s">
        <v>809</v>
      </c>
      <c r="G39" s="656"/>
      <c r="H39" s="657">
        <v>70000</v>
      </c>
      <c r="I39" s="657"/>
      <c r="J39" s="657"/>
      <c r="K39" s="657"/>
      <c r="L39" s="657"/>
      <c r="M39" s="657"/>
      <c r="N39" s="657"/>
      <c r="O39" s="658"/>
      <c r="P39" s="656"/>
      <c r="Q39" s="654"/>
      <c r="R39" s="654"/>
      <c r="S39" s="654"/>
    </row>
    <row r="40" spans="1:19" ht="15" customHeight="1" x14ac:dyDescent="0.2">
      <c r="A40" s="654" t="s">
        <v>8</v>
      </c>
      <c r="B40" s="654" t="s">
        <v>806</v>
      </c>
      <c r="C40" s="654" t="s">
        <v>805</v>
      </c>
      <c r="D40" s="654" t="s">
        <v>12</v>
      </c>
      <c r="E40" s="654" t="s">
        <v>346</v>
      </c>
      <c r="F40" s="655" t="s">
        <v>808</v>
      </c>
      <c r="G40" s="656"/>
      <c r="H40" s="657">
        <v>500</v>
      </c>
      <c r="I40" s="657"/>
      <c r="J40" s="657"/>
      <c r="K40" s="657"/>
      <c r="L40" s="657"/>
      <c r="M40" s="657"/>
      <c r="N40" s="657"/>
      <c r="O40" s="658"/>
      <c r="P40" s="656"/>
      <c r="Q40" s="654"/>
      <c r="R40" s="654"/>
      <c r="S40" s="654"/>
    </row>
    <row r="41" spans="1:19" ht="15" customHeight="1" x14ac:dyDescent="0.2">
      <c r="A41" s="654" t="s">
        <v>8</v>
      </c>
      <c r="B41" s="654" t="s">
        <v>806</v>
      </c>
      <c r="C41" s="654" t="s">
        <v>805</v>
      </c>
      <c r="D41" s="654" t="s">
        <v>12</v>
      </c>
      <c r="E41" s="654" t="s">
        <v>346</v>
      </c>
      <c r="F41" s="655" t="s">
        <v>807</v>
      </c>
      <c r="G41" s="656"/>
      <c r="H41" s="657">
        <v>45000</v>
      </c>
      <c r="I41" s="657"/>
      <c r="J41" s="657"/>
      <c r="K41" s="657"/>
      <c r="L41" s="657"/>
      <c r="M41" s="657"/>
      <c r="N41" s="657"/>
      <c r="O41" s="658"/>
      <c r="P41" s="656"/>
      <c r="Q41" s="654"/>
      <c r="R41" s="654"/>
      <c r="S41" s="654"/>
    </row>
    <row r="42" spans="1:19" ht="15" customHeight="1" x14ac:dyDescent="0.2">
      <c r="A42" s="654" t="s">
        <v>8</v>
      </c>
      <c r="B42" s="654" t="s">
        <v>806</v>
      </c>
      <c r="C42" s="654" t="s">
        <v>805</v>
      </c>
      <c r="D42" s="654" t="s">
        <v>12</v>
      </c>
      <c r="E42" s="654" t="s">
        <v>346</v>
      </c>
      <c r="F42" s="655" t="s">
        <v>804</v>
      </c>
      <c r="G42" s="656"/>
      <c r="H42" s="657">
        <v>14000</v>
      </c>
      <c r="I42" s="657"/>
      <c r="J42" s="657"/>
      <c r="K42" s="657"/>
      <c r="L42" s="657"/>
      <c r="M42" s="657"/>
      <c r="N42" s="657"/>
      <c r="O42" s="658"/>
      <c r="P42" s="656"/>
      <c r="Q42" s="654"/>
      <c r="R42" s="654"/>
      <c r="S42" s="654"/>
    </row>
    <row r="43" spans="1:19" ht="15" customHeight="1" x14ac:dyDescent="0.2">
      <c r="A43" s="654" t="s">
        <v>801</v>
      </c>
      <c r="B43" s="654" t="s">
        <v>766</v>
      </c>
      <c r="C43" s="654" t="s">
        <v>800</v>
      </c>
      <c r="D43" s="654" t="s">
        <v>799</v>
      </c>
      <c r="E43" s="654" t="s">
        <v>346</v>
      </c>
      <c r="F43" s="655" t="s">
        <v>803</v>
      </c>
      <c r="G43" s="656"/>
      <c r="H43" s="657"/>
      <c r="I43" s="657"/>
      <c r="J43" s="657"/>
      <c r="K43" s="657"/>
      <c r="L43" s="657"/>
      <c r="M43" s="657"/>
      <c r="N43" s="657"/>
      <c r="O43" s="658"/>
      <c r="P43" s="656"/>
      <c r="Q43" s="654" t="s">
        <v>356</v>
      </c>
      <c r="R43" s="654"/>
      <c r="S43" s="654"/>
    </row>
    <row r="44" spans="1:19" ht="15" customHeight="1" x14ac:dyDescent="0.2">
      <c r="A44" s="654" t="s">
        <v>801</v>
      </c>
      <c r="B44" s="654" t="s">
        <v>766</v>
      </c>
      <c r="C44" s="654" t="s">
        <v>800</v>
      </c>
      <c r="D44" s="654" t="s">
        <v>799</v>
      </c>
      <c r="E44" s="654" t="s">
        <v>346</v>
      </c>
      <c r="F44" s="655" t="s">
        <v>802</v>
      </c>
      <c r="G44" s="656"/>
      <c r="H44" s="657"/>
      <c r="I44" s="657"/>
      <c r="J44" s="657"/>
      <c r="K44" s="657"/>
      <c r="L44" s="657"/>
      <c r="M44" s="657"/>
      <c r="N44" s="657"/>
      <c r="O44" s="658"/>
      <c r="P44" s="656"/>
      <c r="Q44" s="654" t="s">
        <v>356</v>
      </c>
      <c r="R44" s="654"/>
      <c r="S44" s="654"/>
    </row>
    <row r="45" spans="1:19" ht="15" customHeight="1" x14ac:dyDescent="0.2">
      <c r="A45" s="654" t="s">
        <v>801</v>
      </c>
      <c r="B45" s="654" t="s">
        <v>766</v>
      </c>
      <c r="C45" s="654" t="s">
        <v>800</v>
      </c>
      <c r="D45" s="654" t="s">
        <v>799</v>
      </c>
      <c r="E45" s="654" t="s">
        <v>346</v>
      </c>
      <c r="F45" s="655" t="s">
        <v>798</v>
      </c>
      <c r="G45" s="656"/>
      <c r="H45" s="657"/>
      <c r="I45" s="657"/>
      <c r="J45" s="657"/>
      <c r="K45" s="657"/>
      <c r="L45" s="657"/>
      <c r="M45" s="657"/>
      <c r="N45" s="657"/>
      <c r="O45" s="658"/>
      <c r="P45" s="656"/>
      <c r="Q45" s="654" t="s">
        <v>356</v>
      </c>
      <c r="R45" s="654"/>
      <c r="S45" s="654"/>
    </row>
    <row r="46" spans="1:19" ht="15" customHeight="1" x14ac:dyDescent="0.2">
      <c r="A46" s="654" t="s">
        <v>463</v>
      </c>
      <c r="B46" s="654" t="s">
        <v>766</v>
      </c>
      <c r="C46" s="654" t="s">
        <v>797</v>
      </c>
      <c r="D46" s="654" t="s">
        <v>60</v>
      </c>
      <c r="E46" s="654" t="s">
        <v>346</v>
      </c>
      <c r="F46" s="655" t="s">
        <v>773</v>
      </c>
      <c r="G46" s="656"/>
      <c r="H46" s="657">
        <v>300</v>
      </c>
      <c r="I46" s="657"/>
      <c r="J46" s="657"/>
      <c r="K46" s="657"/>
      <c r="L46" s="657"/>
      <c r="M46" s="657"/>
      <c r="N46" s="657"/>
      <c r="O46" s="658"/>
      <c r="P46" s="656" t="s">
        <v>348</v>
      </c>
      <c r="Q46" s="654"/>
      <c r="R46" s="654"/>
      <c r="S46" s="654"/>
    </row>
    <row r="47" spans="1:19" ht="15" customHeight="1" x14ac:dyDescent="0.2">
      <c r="A47" s="654" t="s">
        <v>463</v>
      </c>
      <c r="B47" s="654" t="s">
        <v>766</v>
      </c>
      <c r="C47" s="654" t="s">
        <v>797</v>
      </c>
      <c r="D47" s="654" t="s">
        <v>60</v>
      </c>
      <c r="E47" s="654" t="s">
        <v>346</v>
      </c>
      <c r="F47" s="655" t="s">
        <v>772</v>
      </c>
      <c r="G47" s="656"/>
      <c r="H47" s="657">
        <v>3000</v>
      </c>
      <c r="I47" s="657"/>
      <c r="J47" s="657"/>
      <c r="K47" s="657"/>
      <c r="L47" s="657"/>
      <c r="M47" s="657"/>
      <c r="N47" s="657"/>
      <c r="O47" s="658"/>
      <c r="P47" s="656" t="s">
        <v>348</v>
      </c>
      <c r="Q47" s="654"/>
      <c r="R47" s="654"/>
      <c r="S47" s="654"/>
    </row>
    <row r="48" spans="1:19" ht="15" customHeight="1" x14ac:dyDescent="0.2">
      <c r="A48" s="654" t="s">
        <v>463</v>
      </c>
      <c r="B48" s="654" t="s">
        <v>766</v>
      </c>
      <c r="C48" s="654" t="s">
        <v>797</v>
      </c>
      <c r="D48" s="654" t="s">
        <v>60</v>
      </c>
      <c r="E48" s="654" t="s">
        <v>346</v>
      </c>
      <c r="F48" s="655" t="s">
        <v>771</v>
      </c>
      <c r="G48" s="656"/>
      <c r="H48" s="657">
        <v>1500</v>
      </c>
      <c r="I48" s="657"/>
      <c r="J48" s="657"/>
      <c r="K48" s="657"/>
      <c r="L48" s="657"/>
      <c r="M48" s="657"/>
      <c r="N48" s="657"/>
      <c r="O48" s="658"/>
      <c r="P48" s="656" t="s">
        <v>348</v>
      </c>
      <c r="Q48" s="654"/>
      <c r="R48" s="654"/>
      <c r="S48" s="654"/>
    </row>
    <row r="49" spans="1:19" ht="15" customHeight="1" x14ac:dyDescent="0.2">
      <c r="A49" s="654" t="s">
        <v>463</v>
      </c>
      <c r="B49" s="654" t="s">
        <v>766</v>
      </c>
      <c r="C49" s="654" t="s">
        <v>797</v>
      </c>
      <c r="D49" s="654" t="s">
        <v>60</v>
      </c>
      <c r="E49" s="654" t="s">
        <v>346</v>
      </c>
      <c r="F49" s="655" t="s">
        <v>770</v>
      </c>
      <c r="G49" s="656"/>
      <c r="H49" s="657">
        <v>2500</v>
      </c>
      <c r="I49" s="657"/>
      <c r="J49" s="657"/>
      <c r="K49" s="657"/>
      <c r="L49" s="657"/>
      <c r="M49" s="657"/>
      <c r="N49" s="657"/>
      <c r="O49" s="658"/>
      <c r="P49" s="656" t="s">
        <v>348</v>
      </c>
      <c r="Q49" s="654"/>
      <c r="R49" s="654"/>
      <c r="S49" s="654"/>
    </row>
    <row r="50" spans="1:19" ht="15" customHeight="1" x14ac:dyDescent="0.2">
      <c r="A50" s="654" t="s">
        <v>463</v>
      </c>
      <c r="B50" s="654" t="s">
        <v>766</v>
      </c>
      <c r="C50" s="654" t="s">
        <v>797</v>
      </c>
      <c r="D50" s="654" t="s">
        <v>60</v>
      </c>
      <c r="E50" s="654" t="s">
        <v>346</v>
      </c>
      <c r="F50" s="655" t="s">
        <v>769</v>
      </c>
      <c r="G50" s="656"/>
      <c r="H50" s="657">
        <v>1200</v>
      </c>
      <c r="I50" s="657"/>
      <c r="J50" s="657"/>
      <c r="K50" s="657"/>
      <c r="L50" s="657"/>
      <c r="M50" s="657"/>
      <c r="N50" s="657"/>
      <c r="O50" s="658"/>
      <c r="P50" s="656" t="s">
        <v>348</v>
      </c>
      <c r="Q50" s="654"/>
      <c r="R50" s="654"/>
      <c r="S50" s="654"/>
    </row>
    <row r="51" spans="1:19" ht="15" customHeight="1" x14ac:dyDescent="0.2">
      <c r="A51" s="654" t="s">
        <v>463</v>
      </c>
      <c r="B51" s="654" t="s">
        <v>766</v>
      </c>
      <c r="C51" s="654" t="s">
        <v>797</v>
      </c>
      <c r="D51" s="654" t="s">
        <v>60</v>
      </c>
      <c r="E51" s="654" t="s">
        <v>346</v>
      </c>
      <c r="F51" s="655" t="s">
        <v>768</v>
      </c>
      <c r="G51" s="656"/>
      <c r="H51" s="657"/>
      <c r="I51" s="657"/>
      <c r="J51" s="657"/>
      <c r="K51" s="657"/>
      <c r="L51" s="657"/>
      <c r="M51" s="657"/>
      <c r="N51" s="657"/>
      <c r="O51" s="658"/>
      <c r="P51" s="656" t="s">
        <v>348</v>
      </c>
      <c r="Q51" s="654"/>
      <c r="R51" s="654"/>
      <c r="S51" s="654"/>
    </row>
    <row r="52" spans="1:19" ht="15" customHeight="1" x14ac:dyDescent="0.2">
      <c r="A52" s="654" t="s">
        <v>463</v>
      </c>
      <c r="B52" s="654" t="s">
        <v>766</v>
      </c>
      <c r="C52" s="654" t="s">
        <v>797</v>
      </c>
      <c r="D52" s="654" t="s">
        <v>60</v>
      </c>
      <c r="E52" s="654" t="s">
        <v>346</v>
      </c>
      <c r="F52" s="655" t="s">
        <v>767</v>
      </c>
      <c r="G52" s="656"/>
      <c r="H52" s="657"/>
      <c r="I52" s="657"/>
      <c r="J52" s="657"/>
      <c r="K52" s="657"/>
      <c r="L52" s="657"/>
      <c r="M52" s="657"/>
      <c r="N52" s="657"/>
      <c r="O52" s="658"/>
      <c r="P52" s="656"/>
      <c r="Q52" s="654" t="s">
        <v>356</v>
      </c>
      <c r="R52" s="654"/>
      <c r="S52" s="654"/>
    </row>
    <row r="53" spans="1:19" ht="15" customHeight="1" x14ac:dyDescent="0.2">
      <c r="A53" s="654" t="s">
        <v>48</v>
      </c>
      <c r="B53" s="654" t="s">
        <v>766</v>
      </c>
      <c r="C53" s="654" t="s">
        <v>792</v>
      </c>
      <c r="D53" s="654" t="s">
        <v>96</v>
      </c>
      <c r="E53" s="654" t="s">
        <v>346</v>
      </c>
      <c r="F53" s="655" t="s">
        <v>773</v>
      </c>
      <c r="G53" s="656"/>
      <c r="H53" s="657">
        <v>300</v>
      </c>
      <c r="I53" s="657"/>
      <c r="J53" s="657"/>
      <c r="K53" s="657"/>
      <c r="L53" s="657"/>
      <c r="M53" s="657"/>
      <c r="N53" s="657"/>
      <c r="O53" s="658"/>
      <c r="P53" s="656" t="s">
        <v>348</v>
      </c>
      <c r="Q53" s="654"/>
      <c r="R53" s="654"/>
      <c r="S53" s="654"/>
    </row>
    <row r="54" spans="1:19" ht="15" customHeight="1" x14ac:dyDescent="0.2">
      <c r="A54" s="654" t="s">
        <v>48</v>
      </c>
      <c r="B54" s="654" t="s">
        <v>766</v>
      </c>
      <c r="C54" s="654" t="s">
        <v>792</v>
      </c>
      <c r="D54" s="654" t="s">
        <v>96</v>
      </c>
      <c r="E54" s="654" t="s">
        <v>346</v>
      </c>
      <c r="F54" s="655" t="s">
        <v>772</v>
      </c>
      <c r="G54" s="656"/>
      <c r="H54" s="657">
        <v>3000</v>
      </c>
      <c r="I54" s="657"/>
      <c r="J54" s="657"/>
      <c r="K54" s="657"/>
      <c r="L54" s="657"/>
      <c r="M54" s="657"/>
      <c r="N54" s="657"/>
      <c r="O54" s="658"/>
      <c r="P54" s="656" t="s">
        <v>348</v>
      </c>
      <c r="Q54" s="654"/>
      <c r="R54" s="654"/>
      <c r="S54" s="654"/>
    </row>
    <row r="55" spans="1:19" ht="15" customHeight="1" x14ac:dyDescent="0.2">
      <c r="A55" s="654" t="s">
        <v>48</v>
      </c>
      <c r="B55" s="654" t="s">
        <v>766</v>
      </c>
      <c r="C55" s="654" t="s">
        <v>792</v>
      </c>
      <c r="D55" s="654" t="s">
        <v>96</v>
      </c>
      <c r="E55" s="654" t="s">
        <v>346</v>
      </c>
      <c r="F55" s="655" t="s">
        <v>796</v>
      </c>
      <c r="G55" s="656"/>
      <c r="H55" s="657"/>
      <c r="I55" s="657"/>
      <c r="J55" s="657"/>
      <c r="K55" s="657"/>
      <c r="L55" s="657"/>
      <c r="M55" s="657"/>
      <c r="N55" s="657"/>
      <c r="O55" s="658"/>
      <c r="P55" s="656"/>
      <c r="Q55" s="654" t="s">
        <v>356</v>
      </c>
      <c r="R55" s="654"/>
      <c r="S55" s="654"/>
    </row>
    <row r="56" spans="1:19" ht="15" customHeight="1" x14ac:dyDescent="0.2">
      <c r="A56" s="654" t="s">
        <v>48</v>
      </c>
      <c r="B56" s="654" t="s">
        <v>766</v>
      </c>
      <c r="C56" s="654" t="s">
        <v>792</v>
      </c>
      <c r="D56" s="654" t="s">
        <v>96</v>
      </c>
      <c r="E56" s="654" t="s">
        <v>346</v>
      </c>
      <c r="F56" s="655" t="s">
        <v>771</v>
      </c>
      <c r="G56" s="656"/>
      <c r="H56" s="657">
        <v>1500</v>
      </c>
      <c r="I56" s="657"/>
      <c r="J56" s="657"/>
      <c r="K56" s="657"/>
      <c r="L56" s="657"/>
      <c r="M56" s="657"/>
      <c r="N56" s="657"/>
      <c r="O56" s="658"/>
      <c r="P56" s="656" t="s">
        <v>348</v>
      </c>
      <c r="Q56" s="654"/>
      <c r="R56" s="654"/>
      <c r="S56" s="654"/>
    </row>
    <row r="57" spans="1:19" ht="15" customHeight="1" x14ac:dyDescent="0.2">
      <c r="A57" s="654" t="s">
        <v>48</v>
      </c>
      <c r="B57" s="654" t="s">
        <v>766</v>
      </c>
      <c r="C57" s="654" t="s">
        <v>792</v>
      </c>
      <c r="D57" s="654" t="s">
        <v>96</v>
      </c>
      <c r="E57" s="654" t="s">
        <v>346</v>
      </c>
      <c r="F57" s="655" t="s">
        <v>770</v>
      </c>
      <c r="G57" s="656"/>
      <c r="H57" s="657">
        <v>2500</v>
      </c>
      <c r="I57" s="657"/>
      <c r="J57" s="657"/>
      <c r="K57" s="657"/>
      <c r="L57" s="657"/>
      <c r="M57" s="657"/>
      <c r="N57" s="657"/>
      <c r="O57" s="658"/>
      <c r="P57" s="656" t="s">
        <v>348</v>
      </c>
      <c r="Q57" s="654"/>
      <c r="R57" s="654"/>
      <c r="S57" s="654"/>
    </row>
    <row r="58" spans="1:19" ht="15" customHeight="1" x14ac:dyDescent="0.2">
      <c r="A58" s="654" t="s">
        <v>48</v>
      </c>
      <c r="B58" s="654" t="s">
        <v>766</v>
      </c>
      <c r="C58" s="654" t="s">
        <v>792</v>
      </c>
      <c r="D58" s="654" t="s">
        <v>96</v>
      </c>
      <c r="E58" s="654" t="s">
        <v>346</v>
      </c>
      <c r="F58" s="655" t="s">
        <v>769</v>
      </c>
      <c r="G58" s="656"/>
      <c r="H58" s="657">
        <v>1200</v>
      </c>
      <c r="I58" s="657"/>
      <c r="J58" s="657"/>
      <c r="K58" s="657"/>
      <c r="L58" s="657"/>
      <c r="M58" s="657"/>
      <c r="N58" s="657"/>
      <c r="O58" s="658"/>
      <c r="P58" s="656" t="s">
        <v>348</v>
      </c>
      <c r="Q58" s="654"/>
      <c r="R58" s="654"/>
      <c r="S58" s="654"/>
    </row>
    <row r="59" spans="1:19" ht="15" customHeight="1" x14ac:dyDescent="0.2">
      <c r="A59" s="654" t="s">
        <v>48</v>
      </c>
      <c r="B59" s="654" t="s">
        <v>766</v>
      </c>
      <c r="C59" s="654" t="s">
        <v>792</v>
      </c>
      <c r="D59" s="654" t="s">
        <v>96</v>
      </c>
      <c r="E59" s="654" t="s">
        <v>346</v>
      </c>
      <c r="F59" s="655" t="s">
        <v>795</v>
      </c>
      <c r="G59" s="656"/>
      <c r="H59" s="657"/>
      <c r="I59" s="657"/>
      <c r="J59" s="657"/>
      <c r="K59" s="657"/>
      <c r="L59" s="657"/>
      <c r="M59" s="657"/>
      <c r="N59" s="657"/>
      <c r="O59" s="658"/>
      <c r="P59" s="656"/>
      <c r="Q59" s="654" t="s">
        <v>356</v>
      </c>
      <c r="R59" s="654"/>
      <c r="S59" s="654"/>
    </row>
    <row r="60" spans="1:19" ht="15" customHeight="1" x14ac:dyDescent="0.2">
      <c r="A60" s="654" t="s">
        <v>48</v>
      </c>
      <c r="B60" s="654" t="s">
        <v>766</v>
      </c>
      <c r="C60" s="654" t="s">
        <v>792</v>
      </c>
      <c r="D60" s="654" t="s">
        <v>96</v>
      </c>
      <c r="E60" s="654" t="s">
        <v>346</v>
      </c>
      <c r="F60" s="655" t="s">
        <v>794</v>
      </c>
      <c r="G60" s="656"/>
      <c r="H60" s="657"/>
      <c r="I60" s="657"/>
      <c r="J60" s="657"/>
      <c r="K60" s="657"/>
      <c r="L60" s="657"/>
      <c r="M60" s="657"/>
      <c r="N60" s="657"/>
      <c r="O60" s="658"/>
      <c r="P60" s="656" t="s">
        <v>348</v>
      </c>
      <c r="Q60" s="654"/>
      <c r="R60" s="654"/>
      <c r="S60" s="654"/>
    </row>
    <row r="61" spans="1:19" ht="15" customHeight="1" x14ac:dyDescent="0.2">
      <c r="A61" s="654" t="s">
        <v>48</v>
      </c>
      <c r="B61" s="654" t="s">
        <v>766</v>
      </c>
      <c r="C61" s="654" t="s">
        <v>792</v>
      </c>
      <c r="D61" s="654" t="s">
        <v>96</v>
      </c>
      <c r="E61" s="654" t="s">
        <v>346</v>
      </c>
      <c r="F61" s="655" t="s">
        <v>793</v>
      </c>
      <c r="G61" s="656"/>
      <c r="H61" s="657"/>
      <c r="I61" s="657"/>
      <c r="J61" s="657"/>
      <c r="K61" s="657"/>
      <c r="L61" s="657"/>
      <c r="M61" s="657"/>
      <c r="N61" s="657"/>
      <c r="O61" s="658"/>
      <c r="P61" s="656"/>
      <c r="Q61" s="654" t="s">
        <v>356</v>
      </c>
      <c r="R61" s="654"/>
      <c r="S61" s="654"/>
    </row>
    <row r="62" spans="1:19" ht="15" customHeight="1" x14ac:dyDescent="0.2">
      <c r="A62" s="654" t="s">
        <v>48</v>
      </c>
      <c r="B62" s="654" t="s">
        <v>766</v>
      </c>
      <c r="C62" s="654" t="s">
        <v>792</v>
      </c>
      <c r="D62" s="654" t="s">
        <v>96</v>
      </c>
      <c r="E62" s="654" t="s">
        <v>346</v>
      </c>
      <c r="F62" s="655" t="s">
        <v>767</v>
      </c>
      <c r="G62" s="656"/>
      <c r="H62" s="657"/>
      <c r="I62" s="657"/>
      <c r="J62" s="657"/>
      <c r="K62" s="657"/>
      <c r="L62" s="657"/>
      <c r="M62" s="657"/>
      <c r="N62" s="657"/>
      <c r="O62" s="658"/>
      <c r="P62" s="656"/>
      <c r="Q62" s="654" t="s">
        <v>356</v>
      </c>
      <c r="R62" s="654"/>
      <c r="S62" s="654"/>
    </row>
    <row r="63" spans="1:19" ht="15" customHeight="1" x14ac:dyDescent="0.2">
      <c r="A63" s="654" t="s">
        <v>37</v>
      </c>
      <c r="B63" s="654" t="s">
        <v>766</v>
      </c>
      <c r="C63" s="654" t="s">
        <v>625</v>
      </c>
      <c r="D63" s="654" t="s">
        <v>603</v>
      </c>
      <c r="E63" s="654" t="s">
        <v>346</v>
      </c>
      <c r="F63" s="655" t="s">
        <v>773</v>
      </c>
      <c r="G63" s="656"/>
      <c r="H63" s="657">
        <v>300</v>
      </c>
      <c r="I63" s="657"/>
      <c r="J63" s="657"/>
      <c r="K63" s="657"/>
      <c r="L63" s="657"/>
      <c r="M63" s="657"/>
      <c r="N63" s="657"/>
      <c r="O63" s="658"/>
      <c r="P63" s="656" t="s">
        <v>348</v>
      </c>
      <c r="Q63" s="654"/>
      <c r="R63" s="654"/>
      <c r="S63" s="654"/>
    </row>
    <row r="64" spans="1:19" ht="15" customHeight="1" x14ac:dyDescent="0.2">
      <c r="A64" s="654" t="s">
        <v>37</v>
      </c>
      <c r="B64" s="654" t="s">
        <v>766</v>
      </c>
      <c r="C64" s="654" t="s">
        <v>625</v>
      </c>
      <c r="D64" s="654" t="s">
        <v>603</v>
      </c>
      <c r="E64" s="654" t="s">
        <v>346</v>
      </c>
      <c r="F64" s="655" t="s">
        <v>791</v>
      </c>
      <c r="G64" s="656"/>
      <c r="H64" s="657"/>
      <c r="I64" s="657"/>
      <c r="J64" s="657"/>
      <c r="K64" s="657"/>
      <c r="L64" s="657"/>
      <c r="M64" s="657"/>
      <c r="N64" s="657"/>
      <c r="O64" s="658"/>
      <c r="P64" s="656"/>
      <c r="Q64" s="654" t="s">
        <v>356</v>
      </c>
      <c r="R64" s="654"/>
      <c r="S64" s="654"/>
    </row>
    <row r="65" spans="1:19" ht="15" customHeight="1" x14ac:dyDescent="0.2">
      <c r="A65" s="654" t="s">
        <v>37</v>
      </c>
      <c r="B65" s="654" t="s">
        <v>766</v>
      </c>
      <c r="C65" s="654" t="s">
        <v>625</v>
      </c>
      <c r="D65" s="654" t="s">
        <v>603</v>
      </c>
      <c r="E65" s="654" t="s">
        <v>346</v>
      </c>
      <c r="F65" s="655" t="s">
        <v>772</v>
      </c>
      <c r="G65" s="656"/>
      <c r="H65" s="657">
        <v>3000</v>
      </c>
      <c r="I65" s="657"/>
      <c r="J65" s="657"/>
      <c r="K65" s="657"/>
      <c r="L65" s="657"/>
      <c r="M65" s="657"/>
      <c r="N65" s="657"/>
      <c r="O65" s="658"/>
      <c r="P65" s="656" t="s">
        <v>348</v>
      </c>
      <c r="Q65" s="654"/>
      <c r="R65" s="654"/>
      <c r="S65" s="654"/>
    </row>
    <row r="66" spans="1:19" ht="15" customHeight="1" x14ac:dyDescent="0.2">
      <c r="A66" s="654" t="s">
        <v>37</v>
      </c>
      <c r="B66" s="654" t="s">
        <v>766</v>
      </c>
      <c r="C66" s="654" t="s">
        <v>625</v>
      </c>
      <c r="D66" s="654" t="s">
        <v>603</v>
      </c>
      <c r="E66" s="654" t="s">
        <v>346</v>
      </c>
      <c r="F66" s="655" t="s">
        <v>770</v>
      </c>
      <c r="G66" s="656"/>
      <c r="H66" s="657">
        <v>2500</v>
      </c>
      <c r="I66" s="657"/>
      <c r="J66" s="657"/>
      <c r="K66" s="657"/>
      <c r="L66" s="657"/>
      <c r="M66" s="657"/>
      <c r="N66" s="657"/>
      <c r="O66" s="658"/>
      <c r="P66" s="656" t="s">
        <v>348</v>
      </c>
      <c r="Q66" s="654"/>
      <c r="R66" s="654"/>
      <c r="S66" s="654"/>
    </row>
    <row r="67" spans="1:19" ht="15" customHeight="1" x14ac:dyDescent="0.2">
      <c r="A67" s="654" t="s">
        <v>37</v>
      </c>
      <c r="B67" s="654" t="s">
        <v>766</v>
      </c>
      <c r="C67" s="654" t="s">
        <v>625</v>
      </c>
      <c r="D67" s="654" t="s">
        <v>603</v>
      </c>
      <c r="E67" s="654" t="s">
        <v>346</v>
      </c>
      <c r="F67" s="655" t="s">
        <v>778</v>
      </c>
      <c r="G67" s="656"/>
      <c r="H67" s="657">
        <v>3000</v>
      </c>
      <c r="I67" s="657"/>
      <c r="J67" s="657"/>
      <c r="K67" s="657"/>
      <c r="L67" s="657"/>
      <c r="M67" s="657"/>
      <c r="N67" s="657"/>
      <c r="O67" s="658"/>
      <c r="P67" s="656" t="s">
        <v>348</v>
      </c>
      <c r="Q67" s="654"/>
      <c r="R67" s="654"/>
      <c r="S67" s="654"/>
    </row>
    <row r="68" spans="1:19" ht="15" customHeight="1" x14ac:dyDescent="0.2">
      <c r="A68" s="654" t="s">
        <v>37</v>
      </c>
      <c r="B68" s="654" t="s">
        <v>766</v>
      </c>
      <c r="C68" s="654" t="s">
        <v>625</v>
      </c>
      <c r="D68" s="654" t="s">
        <v>603</v>
      </c>
      <c r="E68" s="654" t="s">
        <v>346</v>
      </c>
      <c r="F68" s="655" t="s">
        <v>790</v>
      </c>
      <c r="G68" s="656"/>
      <c r="H68" s="657"/>
      <c r="I68" s="657"/>
      <c r="J68" s="657"/>
      <c r="K68" s="657"/>
      <c r="L68" s="657"/>
      <c r="M68" s="657"/>
      <c r="N68" s="657"/>
      <c r="O68" s="658"/>
      <c r="P68" s="656"/>
      <c r="Q68" s="654" t="s">
        <v>356</v>
      </c>
      <c r="R68" s="654"/>
      <c r="S68" s="654"/>
    </row>
    <row r="69" spans="1:19" ht="15" customHeight="1" x14ac:dyDescent="0.2">
      <c r="A69" s="654" t="s">
        <v>37</v>
      </c>
      <c r="B69" s="654" t="s">
        <v>766</v>
      </c>
      <c r="C69" s="654" t="s">
        <v>625</v>
      </c>
      <c r="D69" s="654" t="s">
        <v>603</v>
      </c>
      <c r="E69" s="654" t="s">
        <v>346</v>
      </c>
      <c r="F69" s="655" t="s">
        <v>789</v>
      </c>
      <c r="G69" s="656"/>
      <c r="H69" s="657"/>
      <c r="I69" s="657"/>
      <c r="J69" s="657"/>
      <c r="K69" s="657"/>
      <c r="L69" s="657"/>
      <c r="M69" s="657"/>
      <c r="N69" s="657"/>
      <c r="O69" s="658"/>
      <c r="P69" s="656"/>
      <c r="Q69" s="654" t="s">
        <v>356</v>
      </c>
      <c r="R69" s="654"/>
      <c r="S69" s="654"/>
    </row>
    <row r="70" spans="1:19" ht="15" customHeight="1" x14ac:dyDescent="0.2">
      <c r="A70" s="654" t="s">
        <v>37</v>
      </c>
      <c r="B70" s="654" t="s">
        <v>766</v>
      </c>
      <c r="C70" s="654" t="s">
        <v>625</v>
      </c>
      <c r="D70" s="654" t="s">
        <v>603</v>
      </c>
      <c r="E70" s="654" t="s">
        <v>346</v>
      </c>
      <c r="F70" s="655" t="s">
        <v>788</v>
      </c>
      <c r="G70" s="656"/>
      <c r="H70" s="657"/>
      <c r="I70" s="657"/>
      <c r="J70" s="657"/>
      <c r="K70" s="657"/>
      <c r="L70" s="657"/>
      <c r="M70" s="657"/>
      <c r="N70" s="657"/>
      <c r="O70" s="658"/>
      <c r="P70" s="656"/>
      <c r="Q70" s="654" t="s">
        <v>356</v>
      </c>
      <c r="R70" s="654"/>
      <c r="S70" s="654"/>
    </row>
    <row r="71" spans="1:19" ht="15" customHeight="1" x14ac:dyDescent="0.2">
      <c r="A71" s="654" t="s">
        <v>782</v>
      </c>
      <c r="B71" s="654" t="s">
        <v>766</v>
      </c>
      <c r="C71" s="654" t="s">
        <v>781</v>
      </c>
      <c r="D71" s="654" t="s">
        <v>33</v>
      </c>
      <c r="E71" s="654" t="s">
        <v>346</v>
      </c>
      <c r="F71" s="655" t="s">
        <v>787</v>
      </c>
      <c r="G71" s="656"/>
      <c r="H71" s="657"/>
      <c r="I71" s="657"/>
      <c r="J71" s="657"/>
      <c r="K71" s="657"/>
      <c r="L71" s="657"/>
      <c r="M71" s="657"/>
      <c r="N71" s="657"/>
      <c r="O71" s="657"/>
      <c r="P71" s="656"/>
      <c r="Q71" s="654" t="s">
        <v>356</v>
      </c>
      <c r="R71" s="654"/>
      <c r="S71" s="654"/>
    </row>
    <row r="72" spans="1:19" ht="15" customHeight="1" x14ac:dyDescent="0.2">
      <c r="A72" s="654" t="s">
        <v>782</v>
      </c>
      <c r="B72" s="654" t="s">
        <v>766</v>
      </c>
      <c r="C72" s="654" t="s">
        <v>781</v>
      </c>
      <c r="D72" s="654" t="s">
        <v>33</v>
      </c>
      <c r="E72" s="654" t="s">
        <v>346</v>
      </c>
      <c r="F72" s="655" t="s">
        <v>786</v>
      </c>
      <c r="G72" s="656"/>
      <c r="H72" s="657"/>
      <c r="I72" s="657"/>
      <c r="J72" s="657"/>
      <c r="K72" s="657"/>
      <c r="L72" s="657"/>
      <c r="M72" s="657"/>
      <c r="N72" s="657"/>
      <c r="O72" s="657"/>
      <c r="P72" s="656" t="s">
        <v>348</v>
      </c>
      <c r="Q72" s="654"/>
      <c r="R72" s="654"/>
      <c r="S72" s="654"/>
    </row>
    <row r="73" spans="1:19" ht="15" customHeight="1" x14ac:dyDescent="0.2">
      <c r="A73" s="654" t="s">
        <v>782</v>
      </c>
      <c r="B73" s="654" t="s">
        <v>766</v>
      </c>
      <c r="C73" s="654" t="s">
        <v>781</v>
      </c>
      <c r="D73" s="654" t="s">
        <v>33</v>
      </c>
      <c r="E73" s="654" t="s">
        <v>346</v>
      </c>
      <c r="F73" s="655" t="s">
        <v>785</v>
      </c>
      <c r="G73" s="656"/>
      <c r="H73" s="657"/>
      <c r="I73" s="657"/>
      <c r="J73" s="657"/>
      <c r="K73" s="657"/>
      <c r="L73" s="657"/>
      <c r="M73" s="657"/>
      <c r="N73" s="657"/>
      <c r="O73" s="657"/>
      <c r="P73" s="656"/>
      <c r="Q73" s="654" t="s">
        <v>356</v>
      </c>
      <c r="R73" s="654"/>
      <c r="S73" s="654"/>
    </row>
    <row r="74" spans="1:19" ht="15" customHeight="1" x14ac:dyDescent="0.2">
      <c r="A74" s="654" t="s">
        <v>782</v>
      </c>
      <c r="B74" s="654" t="s">
        <v>766</v>
      </c>
      <c r="C74" s="654" t="s">
        <v>781</v>
      </c>
      <c r="D74" s="654" t="s">
        <v>33</v>
      </c>
      <c r="E74" s="654" t="s">
        <v>346</v>
      </c>
      <c r="F74" s="655" t="s">
        <v>784</v>
      </c>
      <c r="G74" s="656"/>
      <c r="H74" s="657"/>
      <c r="I74" s="657"/>
      <c r="J74" s="657"/>
      <c r="K74" s="657"/>
      <c r="L74" s="657"/>
      <c r="M74" s="657"/>
      <c r="N74" s="657"/>
      <c r="O74" s="657"/>
      <c r="P74" s="656" t="s">
        <v>348</v>
      </c>
      <c r="Q74" s="654"/>
      <c r="R74" s="654"/>
      <c r="S74" s="654"/>
    </row>
    <row r="75" spans="1:19" ht="15" customHeight="1" x14ac:dyDescent="0.2">
      <c r="A75" s="654" t="s">
        <v>782</v>
      </c>
      <c r="B75" s="654" t="s">
        <v>766</v>
      </c>
      <c r="C75" s="654" t="s">
        <v>781</v>
      </c>
      <c r="D75" s="654" t="s">
        <v>33</v>
      </c>
      <c r="E75" s="654" t="s">
        <v>346</v>
      </c>
      <c r="F75" s="655" t="s">
        <v>783</v>
      </c>
      <c r="G75" s="656"/>
      <c r="H75" s="657"/>
      <c r="I75" s="657"/>
      <c r="J75" s="657"/>
      <c r="K75" s="657"/>
      <c r="L75" s="657"/>
      <c r="M75" s="657"/>
      <c r="N75" s="657"/>
      <c r="O75" s="657"/>
      <c r="P75" s="656"/>
      <c r="Q75" s="654" t="s">
        <v>356</v>
      </c>
      <c r="R75" s="654"/>
      <c r="S75" s="654"/>
    </row>
    <row r="76" spans="1:19" ht="15" customHeight="1" x14ac:dyDescent="0.2">
      <c r="A76" s="654" t="s">
        <v>782</v>
      </c>
      <c r="B76" s="654" t="s">
        <v>766</v>
      </c>
      <c r="C76" s="654" t="s">
        <v>781</v>
      </c>
      <c r="D76" s="654" t="s">
        <v>33</v>
      </c>
      <c r="E76" s="654" t="s">
        <v>346</v>
      </c>
      <c r="F76" s="655" t="s">
        <v>780</v>
      </c>
      <c r="G76" s="656"/>
      <c r="H76" s="657"/>
      <c r="I76" s="657"/>
      <c r="J76" s="657"/>
      <c r="K76" s="657"/>
      <c r="L76" s="657"/>
      <c r="M76" s="657"/>
      <c r="N76" s="657"/>
      <c r="O76" s="657"/>
      <c r="P76" s="656"/>
      <c r="Q76" s="654" t="s">
        <v>356</v>
      </c>
      <c r="R76" s="654"/>
      <c r="S76" s="654"/>
    </row>
    <row r="77" spans="1:19" ht="15" customHeight="1" x14ac:dyDescent="0.2">
      <c r="A77" s="654" t="s">
        <v>776</v>
      </c>
      <c r="B77" s="654" t="s">
        <v>766</v>
      </c>
      <c r="C77" s="654" t="s">
        <v>775</v>
      </c>
      <c r="D77" s="654" t="s">
        <v>26</v>
      </c>
      <c r="E77" s="654" t="s">
        <v>346</v>
      </c>
      <c r="F77" s="655" t="s">
        <v>779</v>
      </c>
      <c r="G77" s="656"/>
      <c r="H77" s="657"/>
      <c r="I77" s="657"/>
      <c r="J77" s="657"/>
      <c r="K77" s="657"/>
      <c r="L77" s="657"/>
      <c r="M77" s="657"/>
      <c r="N77" s="657"/>
      <c r="O77" s="658"/>
      <c r="P77" s="656" t="s">
        <v>348</v>
      </c>
      <c r="Q77" s="654"/>
      <c r="R77" s="654"/>
      <c r="S77" s="654"/>
    </row>
    <row r="78" spans="1:19" ht="15" customHeight="1" x14ac:dyDescent="0.2">
      <c r="A78" s="654" t="s">
        <v>776</v>
      </c>
      <c r="B78" s="654" t="s">
        <v>766</v>
      </c>
      <c r="C78" s="654" t="s">
        <v>775</v>
      </c>
      <c r="D78" s="654" t="s">
        <v>26</v>
      </c>
      <c r="E78" s="654" t="s">
        <v>346</v>
      </c>
      <c r="F78" s="655" t="s">
        <v>778</v>
      </c>
      <c r="G78" s="656"/>
      <c r="H78" s="657">
        <v>3000</v>
      </c>
      <c r="I78" s="657"/>
      <c r="J78" s="657"/>
      <c r="K78" s="657"/>
      <c r="L78" s="657"/>
      <c r="M78" s="657"/>
      <c r="N78" s="657"/>
      <c r="O78" s="658"/>
      <c r="P78" s="656" t="s">
        <v>348</v>
      </c>
      <c r="Q78" s="654"/>
      <c r="R78" s="654"/>
      <c r="S78" s="654"/>
    </row>
    <row r="79" spans="1:19" ht="15" customHeight="1" x14ac:dyDescent="0.2">
      <c r="A79" s="654" t="s">
        <v>776</v>
      </c>
      <c r="B79" s="654" t="s">
        <v>766</v>
      </c>
      <c r="C79" s="654" t="s">
        <v>775</v>
      </c>
      <c r="D79" s="654" t="s">
        <v>26</v>
      </c>
      <c r="E79" s="654" t="s">
        <v>346</v>
      </c>
      <c r="F79" s="655" t="s">
        <v>777</v>
      </c>
      <c r="G79" s="656"/>
      <c r="H79" s="657"/>
      <c r="I79" s="657"/>
      <c r="J79" s="657"/>
      <c r="K79" s="657"/>
      <c r="L79" s="657"/>
      <c r="M79" s="657"/>
      <c r="N79" s="657"/>
      <c r="O79" s="658"/>
      <c r="P79" s="656" t="s">
        <v>348</v>
      </c>
      <c r="Q79" s="654"/>
      <c r="R79" s="654"/>
      <c r="S79" s="654"/>
    </row>
    <row r="80" spans="1:19" ht="15" customHeight="1" x14ac:dyDescent="0.2">
      <c r="A80" s="654" t="s">
        <v>776</v>
      </c>
      <c r="B80" s="654" t="s">
        <v>766</v>
      </c>
      <c r="C80" s="654" t="s">
        <v>775</v>
      </c>
      <c r="D80" s="654" t="s">
        <v>26</v>
      </c>
      <c r="E80" s="654" t="s">
        <v>469</v>
      </c>
      <c r="F80" s="655" t="s">
        <v>774</v>
      </c>
      <c r="G80" s="656"/>
      <c r="H80" s="657"/>
      <c r="I80" s="657"/>
      <c r="J80" s="657"/>
      <c r="K80" s="657"/>
      <c r="L80" s="657"/>
      <c r="M80" s="657"/>
      <c r="N80" s="657"/>
      <c r="O80" s="658"/>
      <c r="P80" s="656" t="s">
        <v>348</v>
      </c>
      <c r="Q80" s="654"/>
      <c r="R80" s="654"/>
      <c r="S80" s="654"/>
    </row>
    <row r="81" spans="1:19" ht="15" customHeight="1" x14ac:dyDescent="0.2">
      <c r="A81" s="654" t="s">
        <v>765</v>
      </c>
      <c r="B81" s="654" t="s">
        <v>766</v>
      </c>
      <c r="C81" s="654" t="s">
        <v>764</v>
      </c>
      <c r="D81" s="654" t="s">
        <v>4</v>
      </c>
      <c r="E81" s="654" t="s">
        <v>346</v>
      </c>
      <c r="F81" s="655" t="s">
        <v>773</v>
      </c>
      <c r="G81" s="656"/>
      <c r="H81" s="657">
        <v>300</v>
      </c>
      <c r="I81" s="657"/>
      <c r="J81" s="657"/>
      <c r="K81" s="657"/>
      <c r="L81" s="657"/>
      <c r="M81" s="657"/>
      <c r="N81" s="657"/>
      <c r="O81" s="658"/>
      <c r="P81" s="656" t="s">
        <v>348</v>
      </c>
      <c r="Q81" s="654"/>
      <c r="R81" s="654"/>
      <c r="S81" s="654"/>
    </row>
    <row r="82" spans="1:19" ht="15" customHeight="1" x14ac:dyDescent="0.2">
      <c r="A82" s="654" t="s">
        <v>765</v>
      </c>
      <c r="B82" s="654" t="s">
        <v>766</v>
      </c>
      <c r="C82" s="654" t="s">
        <v>764</v>
      </c>
      <c r="D82" s="654" t="s">
        <v>4</v>
      </c>
      <c r="E82" s="654" t="s">
        <v>346</v>
      </c>
      <c r="F82" s="655" t="s">
        <v>772</v>
      </c>
      <c r="G82" s="656"/>
      <c r="H82" s="657">
        <v>3000</v>
      </c>
      <c r="I82" s="657"/>
      <c r="J82" s="657"/>
      <c r="K82" s="657"/>
      <c r="L82" s="657"/>
      <c r="M82" s="657"/>
      <c r="N82" s="657"/>
      <c r="O82" s="658"/>
      <c r="P82" s="656" t="s">
        <v>348</v>
      </c>
      <c r="Q82" s="654"/>
      <c r="R82" s="654"/>
      <c r="S82" s="654"/>
    </row>
    <row r="83" spans="1:19" ht="15" customHeight="1" x14ac:dyDescent="0.2">
      <c r="A83" s="654" t="s">
        <v>765</v>
      </c>
      <c r="B83" s="654" t="s">
        <v>766</v>
      </c>
      <c r="C83" s="654" t="s">
        <v>764</v>
      </c>
      <c r="D83" s="654" t="s">
        <v>4</v>
      </c>
      <c r="E83" s="654" t="s">
        <v>346</v>
      </c>
      <c r="F83" s="655" t="s">
        <v>771</v>
      </c>
      <c r="G83" s="656"/>
      <c r="H83" s="657">
        <v>1500</v>
      </c>
      <c r="I83" s="657"/>
      <c r="J83" s="657"/>
      <c r="K83" s="657"/>
      <c r="L83" s="657"/>
      <c r="M83" s="657"/>
      <c r="N83" s="657"/>
      <c r="O83" s="658"/>
      <c r="P83" s="656" t="s">
        <v>348</v>
      </c>
      <c r="Q83" s="654"/>
      <c r="R83" s="654"/>
      <c r="S83" s="654"/>
    </row>
    <row r="84" spans="1:19" ht="15" customHeight="1" x14ac:dyDescent="0.2">
      <c r="A84" s="654" t="s">
        <v>765</v>
      </c>
      <c r="B84" s="654" t="s">
        <v>766</v>
      </c>
      <c r="C84" s="654" t="s">
        <v>764</v>
      </c>
      <c r="D84" s="654" t="s">
        <v>4</v>
      </c>
      <c r="E84" s="654" t="s">
        <v>346</v>
      </c>
      <c r="F84" s="655" t="s">
        <v>770</v>
      </c>
      <c r="G84" s="656"/>
      <c r="H84" s="657">
        <v>2500</v>
      </c>
      <c r="I84" s="657"/>
      <c r="J84" s="657"/>
      <c r="K84" s="657"/>
      <c r="L84" s="657"/>
      <c r="M84" s="657"/>
      <c r="N84" s="657"/>
      <c r="O84" s="658"/>
      <c r="P84" s="656" t="s">
        <v>348</v>
      </c>
      <c r="Q84" s="654"/>
      <c r="R84" s="654"/>
      <c r="S84" s="654"/>
    </row>
    <row r="85" spans="1:19" ht="15" customHeight="1" x14ac:dyDescent="0.2">
      <c r="A85" s="654" t="s">
        <v>765</v>
      </c>
      <c r="B85" s="654" t="s">
        <v>766</v>
      </c>
      <c r="C85" s="654" t="s">
        <v>764</v>
      </c>
      <c r="D85" s="654" t="s">
        <v>4</v>
      </c>
      <c r="E85" s="654" t="s">
        <v>346</v>
      </c>
      <c r="F85" s="655" t="s">
        <v>769</v>
      </c>
      <c r="G85" s="656"/>
      <c r="H85" s="657">
        <v>1200</v>
      </c>
      <c r="I85" s="657"/>
      <c r="J85" s="657"/>
      <c r="K85" s="657"/>
      <c r="L85" s="657"/>
      <c r="M85" s="657"/>
      <c r="N85" s="657"/>
      <c r="O85" s="658"/>
      <c r="P85" s="656" t="s">
        <v>348</v>
      </c>
      <c r="Q85" s="654"/>
      <c r="R85" s="654"/>
      <c r="S85" s="654"/>
    </row>
    <row r="86" spans="1:19" ht="15" customHeight="1" x14ac:dyDescent="0.2">
      <c r="A86" s="654" t="s">
        <v>765</v>
      </c>
      <c r="B86" s="654" t="s">
        <v>766</v>
      </c>
      <c r="C86" s="654" t="s">
        <v>764</v>
      </c>
      <c r="D86" s="654" t="s">
        <v>4</v>
      </c>
      <c r="E86" s="654" t="s">
        <v>346</v>
      </c>
      <c r="F86" s="655" t="s">
        <v>768</v>
      </c>
      <c r="G86" s="656"/>
      <c r="H86" s="657"/>
      <c r="I86" s="657"/>
      <c r="J86" s="657"/>
      <c r="K86" s="657"/>
      <c r="L86" s="657"/>
      <c r="M86" s="657"/>
      <c r="N86" s="657"/>
      <c r="O86" s="658"/>
      <c r="P86" s="656" t="s">
        <v>348</v>
      </c>
      <c r="Q86" s="654"/>
      <c r="R86" s="654"/>
      <c r="S86" s="654"/>
    </row>
    <row r="87" spans="1:19" ht="15" customHeight="1" x14ac:dyDescent="0.2">
      <c r="A87" s="654" t="s">
        <v>765</v>
      </c>
      <c r="B87" s="654" t="s">
        <v>766</v>
      </c>
      <c r="C87" s="654" t="s">
        <v>764</v>
      </c>
      <c r="D87" s="654" t="s">
        <v>4</v>
      </c>
      <c r="E87" s="654" t="s">
        <v>346</v>
      </c>
      <c r="F87" s="655" t="s">
        <v>767</v>
      </c>
      <c r="G87" s="656"/>
      <c r="H87" s="657"/>
      <c r="I87" s="657"/>
      <c r="J87" s="657"/>
      <c r="K87" s="657"/>
      <c r="L87" s="657"/>
      <c r="M87" s="657"/>
      <c r="N87" s="657"/>
      <c r="O87" s="658"/>
      <c r="P87" s="656"/>
      <c r="Q87" s="654" t="s">
        <v>356</v>
      </c>
      <c r="R87" s="654"/>
      <c r="S87" s="654"/>
    </row>
    <row r="88" spans="1:19" ht="15" customHeight="1" x14ac:dyDescent="0.2">
      <c r="A88" s="654" t="s">
        <v>765</v>
      </c>
      <c r="B88" s="654" t="s">
        <v>766</v>
      </c>
      <c r="C88" s="654" t="s">
        <v>764</v>
      </c>
      <c r="D88" s="654" t="s">
        <v>4</v>
      </c>
      <c r="E88" s="654" t="s">
        <v>469</v>
      </c>
      <c r="F88" s="655" t="s">
        <v>763</v>
      </c>
      <c r="G88" s="656"/>
      <c r="H88" s="657"/>
      <c r="I88" s="657"/>
      <c r="J88" s="657"/>
      <c r="K88" s="657"/>
      <c r="L88" s="657"/>
      <c r="M88" s="657"/>
      <c r="N88" s="657"/>
      <c r="O88" s="658"/>
      <c r="P88" s="656" t="s">
        <v>348</v>
      </c>
      <c r="Q88" s="654"/>
      <c r="R88" s="654"/>
      <c r="S88" s="654"/>
    </row>
    <row r="89" spans="1:19" ht="15" customHeight="1" x14ac:dyDescent="0.2">
      <c r="A89" s="654" t="s">
        <v>71</v>
      </c>
      <c r="B89" s="655" t="s">
        <v>730</v>
      </c>
      <c r="C89" s="654" t="s">
        <v>730</v>
      </c>
      <c r="D89" s="654" t="s">
        <v>77</v>
      </c>
      <c r="E89" s="654" t="s">
        <v>346</v>
      </c>
      <c r="F89" s="655" t="s">
        <v>758</v>
      </c>
      <c r="G89" s="656"/>
      <c r="H89" s="657">
        <v>12000</v>
      </c>
      <c r="I89" s="657"/>
      <c r="J89" s="657"/>
      <c r="K89" s="657"/>
      <c r="L89" s="657"/>
      <c r="M89" s="657"/>
      <c r="N89" s="657"/>
      <c r="O89" s="658"/>
      <c r="P89" s="656"/>
      <c r="Q89" s="654"/>
      <c r="R89" s="654"/>
      <c r="S89" s="654"/>
    </row>
    <row r="90" spans="1:19" ht="15" customHeight="1" x14ac:dyDescent="0.2">
      <c r="A90" s="654" t="s">
        <v>71</v>
      </c>
      <c r="B90" s="655" t="s">
        <v>730</v>
      </c>
      <c r="C90" s="654" t="s">
        <v>730</v>
      </c>
      <c r="D90" s="654" t="s">
        <v>77</v>
      </c>
      <c r="E90" s="654" t="s">
        <v>346</v>
      </c>
      <c r="F90" s="655" t="s">
        <v>761</v>
      </c>
      <c r="G90" s="656"/>
      <c r="H90" s="657">
        <v>12000</v>
      </c>
      <c r="I90" s="657"/>
      <c r="J90" s="657"/>
      <c r="K90" s="657"/>
      <c r="L90" s="657"/>
      <c r="M90" s="657"/>
      <c r="N90" s="657"/>
      <c r="O90" s="658"/>
      <c r="P90" s="656"/>
      <c r="Q90" s="654"/>
      <c r="R90" s="654"/>
      <c r="S90" s="654"/>
    </row>
    <row r="91" spans="1:19" ht="15" customHeight="1" x14ac:dyDescent="0.2">
      <c r="A91" s="654" t="s">
        <v>71</v>
      </c>
      <c r="B91" s="655" t="s">
        <v>730</v>
      </c>
      <c r="C91" s="654" t="s">
        <v>745</v>
      </c>
      <c r="D91" s="654" t="s">
        <v>77</v>
      </c>
      <c r="E91" s="654" t="s">
        <v>346</v>
      </c>
      <c r="F91" s="655" t="s">
        <v>753</v>
      </c>
      <c r="G91" s="656"/>
      <c r="H91" s="657"/>
      <c r="I91" s="657"/>
      <c r="J91" s="657"/>
      <c r="K91" s="657"/>
      <c r="L91" s="657"/>
      <c r="M91" s="657"/>
      <c r="N91" s="657"/>
      <c r="O91" s="658"/>
      <c r="P91" s="656"/>
      <c r="Q91" s="654"/>
      <c r="R91" s="654"/>
      <c r="S91" s="654"/>
    </row>
    <row r="92" spans="1:19" ht="15" customHeight="1" x14ac:dyDescent="0.2">
      <c r="A92" s="654" t="s">
        <v>71</v>
      </c>
      <c r="B92" s="655" t="s">
        <v>730</v>
      </c>
      <c r="C92" s="654" t="s">
        <v>745</v>
      </c>
      <c r="D92" s="654" t="s">
        <v>77</v>
      </c>
      <c r="E92" s="654" t="s">
        <v>346</v>
      </c>
      <c r="F92" s="655" t="s">
        <v>750</v>
      </c>
      <c r="G92" s="656"/>
      <c r="H92" s="657">
        <v>200</v>
      </c>
      <c r="I92" s="657"/>
      <c r="J92" s="657"/>
      <c r="K92" s="657"/>
      <c r="L92" s="657"/>
      <c r="M92" s="657"/>
      <c r="N92" s="657"/>
      <c r="O92" s="658"/>
      <c r="P92" s="656"/>
      <c r="Q92" s="654"/>
      <c r="R92" s="654"/>
      <c r="S92" s="654"/>
    </row>
    <row r="93" spans="1:19" ht="15" customHeight="1" x14ac:dyDescent="0.2">
      <c r="A93" s="654" t="s">
        <v>71</v>
      </c>
      <c r="B93" s="655" t="s">
        <v>730</v>
      </c>
      <c r="C93" s="654" t="s">
        <v>745</v>
      </c>
      <c r="D93" s="654" t="s">
        <v>77</v>
      </c>
      <c r="E93" s="654" t="s">
        <v>469</v>
      </c>
      <c r="F93" s="655" t="s">
        <v>762</v>
      </c>
      <c r="G93" s="656"/>
      <c r="H93" s="657"/>
      <c r="I93" s="657"/>
      <c r="J93" s="657"/>
      <c r="K93" s="657"/>
      <c r="L93" s="657"/>
      <c r="M93" s="657"/>
      <c r="N93" s="657"/>
      <c r="O93" s="658"/>
      <c r="P93" s="656"/>
      <c r="Q93" s="654"/>
      <c r="R93" s="654"/>
      <c r="S93" s="654"/>
    </row>
    <row r="94" spans="1:19" ht="15" customHeight="1" x14ac:dyDescent="0.2">
      <c r="A94" s="654" t="s">
        <v>48</v>
      </c>
      <c r="B94" s="655" t="s">
        <v>730</v>
      </c>
      <c r="C94" s="654" t="s">
        <v>730</v>
      </c>
      <c r="D94" s="654" t="s">
        <v>47</v>
      </c>
      <c r="E94" s="654" t="s">
        <v>346</v>
      </c>
      <c r="F94" s="655" t="s">
        <v>874</v>
      </c>
      <c r="G94" s="656" t="s">
        <v>349</v>
      </c>
      <c r="H94" s="657">
        <v>105000</v>
      </c>
      <c r="I94" s="657"/>
      <c r="J94" s="657"/>
      <c r="K94" s="657"/>
      <c r="L94" s="657"/>
      <c r="M94" s="657"/>
      <c r="N94" s="657"/>
      <c r="O94" s="658"/>
      <c r="P94" s="656"/>
      <c r="Q94" s="654" t="s">
        <v>135</v>
      </c>
      <c r="R94" s="654"/>
      <c r="S94" s="654"/>
    </row>
    <row r="95" spans="1:19" ht="15" customHeight="1" x14ac:dyDescent="0.2">
      <c r="A95" s="654" t="s">
        <v>48</v>
      </c>
      <c r="B95" s="655" t="s">
        <v>730</v>
      </c>
      <c r="C95" s="654" t="s">
        <v>730</v>
      </c>
      <c r="D95" s="654" t="s">
        <v>47</v>
      </c>
      <c r="E95" s="654" t="s">
        <v>346</v>
      </c>
      <c r="F95" s="655" t="s">
        <v>758</v>
      </c>
      <c r="G95" s="656" t="s">
        <v>344</v>
      </c>
      <c r="H95" s="657">
        <v>12000</v>
      </c>
      <c r="I95" s="657"/>
      <c r="J95" s="657"/>
      <c r="K95" s="657"/>
      <c r="L95" s="657"/>
      <c r="M95" s="657"/>
      <c r="N95" s="657"/>
      <c r="O95" s="658"/>
      <c r="P95" s="656"/>
      <c r="Q95" s="654"/>
      <c r="R95" s="654"/>
      <c r="S95" s="654"/>
    </row>
    <row r="96" spans="1:19" ht="15" customHeight="1" x14ac:dyDescent="0.2">
      <c r="A96" s="654" t="s">
        <v>48</v>
      </c>
      <c r="B96" s="655" t="s">
        <v>730</v>
      </c>
      <c r="C96" s="654" t="s">
        <v>730</v>
      </c>
      <c r="D96" s="654" t="s">
        <v>47</v>
      </c>
      <c r="E96" s="654" t="s">
        <v>346</v>
      </c>
      <c r="F96" s="655" t="s">
        <v>761</v>
      </c>
      <c r="G96" s="656" t="s">
        <v>344</v>
      </c>
      <c r="H96" s="657">
        <v>12000</v>
      </c>
      <c r="I96" s="657"/>
      <c r="J96" s="657"/>
      <c r="K96" s="657"/>
      <c r="L96" s="657"/>
      <c r="M96" s="657"/>
      <c r="N96" s="657"/>
      <c r="O96" s="658"/>
      <c r="P96" s="656"/>
      <c r="Q96" s="654"/>
      <c r="R96" s="654"/>
      <c r="S96" s="654"/>
    </row>
    <row r="97" spans="1:19" ht="15" customHeight="1" x14ac:dyDescent="0.2">
      <c r="A97" s="654" t="s">
        <v>48</v>
      </c>
      <c r="B97" s="655" t="s">
        <v>730</v>
      </c>
      <c r="C97" s="654" t="s">
        <v>745</v>
      </c>
      <c r="D97" s="654" t="s">
        <v>47</v>
      </c>
      <c r="E97" s="654" t="s">
        <v>346</v>
      </c>
      <c r="F97" s="655" t="s">
        <v>760</v>
      </c>
      <c r="G97" s="656"/>
      <c r="H97" s="657"/>
      <c r="I97" s="657"/>
      <c r="J97" s="657"/>
      <c r="K97" s="657"/>
      <c r="L97" s="657"/>
      <c r="M97" s="657"/>
      <c r="N97" s="657"/>
      <c r="O97" s="658"/>
      <c r="P97" s="656"/>
      <c r="Q97" s="654"/>
      <c r="R97" s="654"/>
      <c r="S97" s="654"/>
    </row>
    <row r="98" spans="1:19" ht="15" customHeight="1" x14ac:dyDescent="0.2">
      <c r="A98" s="654" t="s">
        <v>48</v>
      </c>
      <c r="B98" s="655" t="s">
        <v>730</v>
      </c>
      <c r="C98" s="654" t="s">
        <v>745</v>
      </c>
      <c r="D98" s="654" t="s">
        <v>47</v>
      </c>
      <c r="E98" s="654" t="s">
        <v>346</v>
      </c>
      <c r="F98" s="655" t="s">
        <v>759</v>
      </c>
      <c r="G98" s="656"/>
      <c r="H98" s="657"/>
      <c r="I98" s="657"/>
      <c r="J98" s="657"/>
      <c r="K98" s="657"/>
      <c r="L98" s="657"/>
      <c r="M98" s="657"/>
      <c r="N98" s="657"/>
      <c r="O98" s="658"/>
      <c r="P98" s="656"/>
      <c r="Q98" s="654"/>
      <c r="R98" s="654"/>
      <c r="S98" s="654"/>
    </row>
    <row r="99" spans="1:19" ht="15" customHeight="1" x14ac:dyDescent="0.2">
      <c r="A99" s="654" t="s">
        <v>48</v>
      </c>
      <c r="B99" s="655" t="s">
        <v>730</v>
      </c>
      <c r="C99" s="654" t="s">
        <v>745</v>
      </c>
      <c r="D99" s="654" t="s">
        <v>47</v>
      </c>
      <c r="E99" s="654" t="s">
        <v>346</v>
      </c>
      <c r="F99" s="655" t="s">
        <v>750</v>
      </c>
      <c r="G99" s="656"/>
      <c r="H99" s="657">
        <v>200</v>
      </c>
      <c r="I99" s="657"/>
      <c r="J99" s="657"/>
      <c r="K99" s="657"/>
      <c r="L99" s="657"/>
      <c r="M99" s="657"/>
      <c r="N99" s="657"/>
      <c r="O99" s="658"/>
      <c r="P99" s="656"/>
      <c r="Q99" s="654"/>
      <c r="R99" s="654"/>
      <c r="S99" s="654"/>
    </row>
    <row r="100" spans="1:19" ht="15" customHeight="1" x14ac:dyDescent="0.2">
      <c r="A100" s="654" t="s">
        <v>48</v>
      </c>
      <c r="B100" s="655" t="s">
        <v>730</v>
      </c>
      <c r="C100" s="654" t="s">
        <v>745</v>
      </c>
      <c r="D100" s="654" t="s">
        <v>47</v>
      </c>
      <c r="E100" s="654" t="s">
        <v>469</v>
      </c>
      <c r="F100" s="655" t="s">
        <v>744</v>
      </c>
      <c r="G100" s="656" t="s">
        <v>349</v>
      </c>
      <c r="H100" s="657"/>
      <c r="I100" s="657"/>
      <c r="J100" s="657"/>
      <c r="K100" s="657"/>
      <c r="L100" s="657"/>
      <c r="M100" s="657"/>
      <c r="N100" s="657"/>
      <c r="O100" s="658"/>
      <c r="P100" s="656"/>
      <c r="Q100" s="654"/>
      <c r="R100" s="654"/>
      <c r="S100" s="654"/>
    </row>
    <row r="101" spans="1:19" ht="15" customHeight="1" x14ac:dyDescent="0.2">
      <c r="A101" s="654" t="s">
        <v>37</v>
      </c>
      <c r="B101" s="655" t="s">
        <v>730</v>
      </c>
      <c r="C101" s="654" t="s">
        <v>730</v>
      </c>
      <c r="D101" s="654" t="s">
        <v>40</v>
      </c>
      <c r="E101" s="654" t="s">
        <v>346</v>
      </c>
      <c r="F101" s="655" t="s">
        <v>758</v>
      </c>
      <c r="G101" s="656" t="s">
        <v>344</v>
      </c>
      <c r="H101" s="657">
        <v>12000</v>
      </c>
      <c r="I101" s="657"/>
      <c r="J101" s="657"/>
      <c r="K101" s="657"/>
      <c r="L101" s="657"/>
      <c r="M101" s="657"/>
      <c r="N101" s="657"/>
      <c r="O101" s="658"/>
      <c r="P101" s="656"/>
      <c r="Q101" s="654"/>
      <c r="R101" s="654"/>
      <c r="S101" s="654"/>
    </row>
    <row r="102" spans="1:19" ht="15" customHeight="1" x14ac:dyDescent="0.2">
      <c r="A102" s="654" t="s">
        <v>37</v>
      </c>
      <c r="B102" s="655" t="s">
        <v>730</v>
      </c>
      <c r="C102" s="654" t="s">
        <v>730</v>
      </c>
      <c r="D102" s="654" t="s">
        <v>40</v>
      </c>
      <c r="E102" s="654" t="s">
        <v>346</v>
      </c>
      <c r="F102" s="655" t="s">
        <v>757</v>
      </c>
      <c r="G102" s="656" t="s">
        <v>344</v>
      </c>
      <c r="H102" s="657">
        <v>25000</v>
      </c>
      <c r="I102" s="657"/>
      <c r="J102" s="657"/>
      <c r="K102" s="657"/>
      <c r="L102" s="657"/>
      <c r="M102" s="657"/>
      <c r="N102" s="657"/>
      <c r="O102" s="658"/>
      <c r="P102" s="656"/>
      <c r="Q102" s="654"/>
      <c r="R102" s="654"/>
      <c r="S102" s="654"/>
    </row>
    <row r="103" spans="1:19" ht="15" customHeight="1" x14ac:dyDescent="0.2">
      <c r="A103" s="654" t="s">
        <v>37</v>
      </c>
      <c r="B103" s="655" t="s">
        <v>730</v>
      </c>
      <c r="C103" s="654" t="s">
        <v>730</v>
      </c>
      <c r="D103" s="654" t="s">
        <v>40</v>
      </c>
      <c r="E103" s="654" t="s">
        <v>346</v>
      </c>
      <c r="F103" s="655" t="s">
        <v>756</v>
      </c>
      <c r="G103" s="656" t="s">
        <v>344</v>
      </c>
      <c r="H103" s="657">
        <v>2000</v>
      </c>
      <c r="I103" s="657"/>
      <c r="J103" s="657"/>
      <c r="K103" s="657"/>
      <c r="L103" s="657"/>
      <c r="M103" s="657"/>
      <c r="N103" s="657"/>
      <c r="O103" s="658"/>
      <c r="P103" s="656"/>
      <c r="Q103" s="654"/>
      <c r="R103" s="654"/>
      <c r="S103" s="654"/>
    </row>
    <row r="104" spans="1:19" ht="15" customHeight="1" x14ac:dyDescent="0.2">
      <c r="A104" s="654" t="s">
        <v>37</v>
      </c>
      <c r="B104" s="655" t="s">
        <v>730</v>
      </c>
      <c r="C104" s="654" t="s">
        <v>730</v>
      </c>
      <c r="D104" s="654" t="s">
        <v>40</v>
      </c>
      <c r="E104" s="654" t="s">
        <v>346</v>
      </c>
      <c r="F104" s="655" t="s">
        <v>755</v>
      </c>
      <c r="G104" s="656" t="s">
        <v>344</v>
      </c>
      <c r="H104" s="657">
        <v>6000</v>
      </c>
      <c r="I104" s="657"/>
      <c r="J104" s="657"/>
      <c r="K104" s="657"/>
      <c r="L104" s="657"/>
      <c r="M104" s="657"/>
      <c r="N104" s="657"/>
      <c r="O104" s="658"/>
      <c r="P104" s="656"/>
      <c r="Q104" s="654"/>
      <c r="R104" s="654"/>
      <c r="S104" s="654"/>
    </row>
    <row r="105" spans="1:19" ht="15" customHeight="1" x14ac:dyDescent="0.2">
      <c r="A105" s="654" t="s">
        <v>37</v>
      </c>
      <c r="B105" s="655" t="s">
        <v>730</v>
      </c>
      <c r="C105" s="654" t="s">
        <v>730</v>
      </c>
      <c r="D105" s="654" t="s">
        <v>40</v>
      </c>
      <c r="E105" s="654" t="s">
        <v>346</v>
      </c>
      <c r="F105" s="655" t="s">
        <v>754</v>
      </c>
      <c r="G105" s="656" t="s">
        <v>344</v>
      </c>
      <c r="H105" s="657">
        <v>7000</v>
      </c>
      <c r="I105" s="657"/>
      <c r="J105" s="657"/>
      <c r="K105" s="657"/>
      <c r="L105" s="657"/>
      <c r="M105" s="657"/>
      <c r="N105" s="657"/>
      <c r="O105" s="658"/>
      <c r="P105" s="656"/>
      <c r="Q105" s="654"/>
      <c r="R105" s="654"/>
      <c r="S105" s="654"/>
    </row>
    <row r="106" spans="1:19" ht="15" customHeight="1" x14ac:dyDescent="0.2">
      <c r="A106" s="654" t="s">
        <v>37</v>
      </c>
      <c r="B106" s="655" t="s">
        <v>730</v>
      </c>
      <c r="C106" s="654" t="s">
        <v>745</v>
      </c>
      <c r="D106" s="654" t="s">
        <v>40</v>
      </c>
      <c r="E106" s="654" t="s">
        <v>346</v>
      </c>
      <c r="F106" s="655" t="s">
        <v>753</v>
      </c>
      <c r="G106" s="656"/>
      <c r="H106" s="657"/>
      <c r="I106" s="657"/>
      <c r="J106" s="657"/>
      <c r="K106" s="657"/>
      <c r="L106" s="657"/>
      <c r="M106" s="657"/>
      <c r="N106" s="657"/>
      <c r="O106" s="658"/>
      <c r="P106" s="656"/>
      <c r="Q106" s="654"/>
      <c r="R106" s="654"/>
      <c r="S106" s="654"/>
    </row>
    <row r="107" spans="1:19" ht="15" customHeight="1" x14ac:dyDescent="0.2">
      <c r="A107" s="654" t="s">
        <v>37</v>
      </c>
      <c r="B107" s="655" t="s">
        <v>730</v>
      </c>
      <c r="C107" s="654" t="s">
        <v>745</v>
      </c>
      <c r="D107" s="654" t="s">
        <v>40</v>
      </c>
      <c r="E107" s="654" t="s">
        <v>346</v>
      </c>
      <c r="F107" s="655" t="s">
        <v>752</v>
      </c>
      <c r="G107" s="656"/>
      <c r="H107" s="657"/>
      <c r="I107" s="657"/>
      <c r="J107" s="657"/>
      <c r="K107" s="657"/>
      <c r="L107" s="657"/>
      <c r="M107" s="657"/>
      <c r="N107" s="657"/>
      <c r="O107" s="658"/>
      <c r="P107" s="656"/>
      <c r="Q107" s="654"/>
      <c r="R107" s="654"/>
      <c r="S107" s="654"/>
    </row>
    <row r="108" spans="1:19" ht="15" customHeight="1" x14ac:dyDescent="0.2">
      <c r="A108" s="654" t="s">
        <v>37</v>
      </c>
      <c r="B108" s="655" t="s">
        <v>730</v>
      </c>
      <c r="C108" s="654" t="s">
        <v>745</v>
      </c>
      <c r="D108" s="654" t="s">
        <v>40</v>
      </c>
      <c r="E108" s="654" t="s">
        <v>346</v>
      </c>
      <c r="F108" s="655" t="s">
        <v>751</v>
      </c>
      <c r="G108" s="656"/>
      <c r="H108" s="657"/>
      <c r="I108" s="657"/>
      <c r="J108" s="657"/>
      <c r="K108" s="657"/>
      <c r="L108" s="657"/>
      <c r="M108" s="657"/>
      <c r="N108" s="657"/>
      <c r="O108" s="658"/>
      <c r="P108" s="656"/>
      <c r="Q108" s="654"/>
      <c r="R108" s="654"/>
      <c r="S108" s="654"/>
    </row>
    <row r="109" spans="1:19" ht="15" customHeight="1" x14ac:dyDescent="0.2">
      <c r="A109" s="654" t="s">
        <v>37</v>
      </c>
      <c r="B109" s="655" t="s">
        <v>730</v>
      </c>
      <c r="C109" s="654" t="s">
        <v>745</v>
      </c>
      <c r="D109" s="654" t="s">
        <v>40</v>
      </c>
      <c r="E109" s="654" t="s">
        <v>346</v>
      </c>
      <c r="F109" s="655" t="s">
        <v>750</v>
      </c>
      <c r="G109" s="656"/>
      <c r="H109" s="657">
        <v>200</v>
      </c>
      <c r="I109" s="657"/>
      <c r="J109" s="657"/>
      <c r="K109" s="657"/>
      <c r="L109" s="657"/>
      <c r="M109" s="657"/>
      <c r="N109" s="657"/>
      <c r="O109" s="658"/>
      <c r="P109" s="656"/>
      <c r="Q109" s="654"/>
      <c r="R109" s="654"/>
      <c r="S109" s="654"/>
    </row>
    <row r="110" spans="1:19" ht="15" customHeight="1" x14ac:dyDescent="0.2">
      <c r="A110" s="654" t="s">
        <v>37</v>
      </c>
      <c r="B110" s="655" t="s">
        <v>730</v>
      </c>
      <c r="C110" s="654" t="s">
        <v>745</v>
      </c>
      <c r="D110" s="654" t="s">
        <v>40</v>
      </c>
      <c r="E110" s="654" t="s">
        <v>346</v>
      </c>
      <c r="F110" s="655" t="s">
        <v>749</v>
      </c>
      <c r="G110" s="656" t="s">
        <v>344</v>
      </c>
      <c r="H110" s="657"/>
      <c r="I110" s="657"/>
      <c r="J110" s="657"/>
      <c r="K110" s="657"/>
      <c r="L110" s="657"/>
      <c r="M110" s="657"/>
      <c r="N110" s="657"/>
      <c r="O110" s="658"/>
      <c r="P110" s="656"/>
      <c r="Q110" s="654"/>
      <c r="R110" s="654"/>
      <c r="S110" s="654"/>
    </row>
    <row r="111" spans="1:19" ht="15" customHeight="1" x14ac:dyDescent="0.2">
      <c r="A111" s="654" t="s">
        <v>37</v>
      </c>
      <c r="B111" s="655" t="s">
        <v>730</v>
      </c>
      <c r="C111" s="654" t="s">
        <v>745</v>
      </c>
      <c r="D111" s="654" t="s">
        <v>40</v>
      </c>
      <c r="E111" s="654" t="s">
        <v>346</v>
      </c>
      <c r="F111" s="655" t="s">
        <v>748</v>
      </c>
      <c r="G111" s="656" t="s">
        <v>349</v>
      </c>
      <c r="H111" s="657"/>
      <c r="I111" s="657"/>
      <c r="J111" s="657"/>
      <c r="K111" s="657"/>
      <c r="L111" s="657"/>
      <c r="M111" s="657"/>
      <c r="N111" s="657"/>
      <c r="O111" s="658"/>
      <c r="P111" s="656"/>
      <c r="Q111" s="654"/>
      <c r="R111" s="654"/>
      <c r="S111" s="654"/>
    </row>
    <row r="112" spans="1:19" ht="15" customHeight="1" x14ac:dyDescent="0.2">
      <c r="A112" s="654" t="s">
        <v>37</v>
      </c>
      <c r="B112" s="655" t="s">
        <v>730</v>
      </c>
      <c r="C112" s="654" t="s">
        <v>745</v>
      </c>
      <c r="D112" s="654" t="s">
        <v>40</v>
      </c>
      <c r="E112" s="654" t="s">
        <v>346</v>
      </c>
      <c r="F112" s="655" t="s">
        <v>747</v>
      </c>
      <c r="G112" s="656"/>
      <c r="H112" s="657"/>
      <c r="I112" s="657"/>
      <c r="J112" s="657"/>
      <c r="K112" s="657"/>
      <c r="L112" s="657"/>
      <c r="M112" s="657"/>
      <c r="N112" s="657"/>
      <c r="O112" s="658"/>
      <c r="P112" s="656"/>
      <c r="Q112" s="654"/>
      <c r="R112" s="654"/>
      <c r="S112" s="654"/>
    </row>
    <row r="113" spans="1:19" ht="15" customHeight="1" x14ac:dyDescent="0.2">
      <c r="A113" s="654" t="s">
        <v>37</v>
      </c>
      <c r="B113" s="655" t="s">
        <v>730</v>
      </c>
      <c r="C113" s="654" t="s">
        <v>745</v>
      </c>
      <c r="D113" s="654" t="s">
        <v>40</v>
      </c>
      <c r="E113" s="654" t="s">
        <v>346</v>
      </c>
      <c r="F113" s="655" t="s">
        <v>746</v>
      </c>
      <c r="G113" s="656" t="s">
        <v>344</v>
      </c>
      <c r="H113" s="657"/>
      <c r="I113" s="657"/>
      <c r="J113" s="657"/>
      <c r="K113" s="657"/>
      <c r="L113" s="657"/>
      <c r="M113" s="657"/>
      <c r="N113" s="657"/>
      <c r="O113" s="658"/>
      <c r="P113" s="656"/>
      <c r="Q113" s="654"/>
      <c r="R113" s="654"/>
      <c r="S113" s="654"/>
    </row>
    <row r="114" spans="1:19" ht="15" customHeight="1" x14ac:dyDescent="0.2">
      <c r="A114" s="654" t="s">
        <v>37</v>
      </c>
      <c r="B114" s="655" t="s">
        <v>730</v>
      </c>
      <c r="C114" s="654" t="s">
        <v>745</v>
      </c>
      <c r="D114" s="654" t="s">
        <v>40</v>
      </c>
      <c r="E114" s="654" t="s">
        <v>469</v>
      </c>
      <c r="F114" s="655" t="s">
        <v>744</v>
      </c>
      <c r="G114" s="656" t="s">
        <v>349</v>
      </c>
      <c r="H114" s="657"/>
      <c r="I114" s="657"/>
      <c r="J114" s="657"/>
      <c r="K114" s="657"/>
      <c r="L114" s="657"/>
      <c r="M114" s="657"/>
      <c r="N114" s="657"/>
      <c r="O114" s="658"/>
      <c r="P114" s="656"/>
      <c r="Q114" s="654"/>
      <c r="R114" s="654"/>
      <c r="S114" s="654"/>
    </row>
    <row r="115" spans="1:19" ht="15" customHeight="1" x14ac:dyDescent="0.2">
      <c r="A115" s="654" t="s">
        <v>37</v>
      </c>
      <c r="B115" s="655" t="s">
        <v>730</v>
      </c>
      <c r="C115" s="654" t="s">
        <v>742</v>
      </c>
      <c r="D115" s="654" t="s">
        <v>40</v>
      </c>
      <c r="E115" s="654" t="s">
        <v>346</v>
      </c>
      <c r="F115" s="655" t="s">
        <v>743</v>
      </c>
      <c r="G115" s="656" t="s">
        <v>349</v>
      </c>
      <c r="H115" s="657">
        <v>4500</v>
      </c>
      <c r="I115" s="657"/>
      <c r="J115" s="657"/>
      <c r="K115" s="657"/>
      <c r="L115" s="657"/>
      <c r="M115" s="657"/>
      <c r="N115" s="657"/>
      <c r="O115" s="658"/>
      <c r="P115" s="656"/>
      <c r="Q115" s="654"/>
      <c r="R115" s="654"/>
      <c r="S115" s="654"/>
    </row>
    <row r="116" spans="1:19" ht="15" customHeight="1" x14ac:dyDescent="0.2">
      <c r="A116" s="654" t="s">
        <v>37</v>
      </c>
      <c r="B116" s="655" t="s">
        <v>730</v>
      </c>
      <c r="C116" s="654" t="s">
        <v>742</v>
      </c>
      <c r="D116" s="654" t="s">
        <v>40</v>
      </c>
      <c r="E116" s="654" t="s">
        <v>346</v>
      </c>
      <c r="F116" s="655" t="s">
        <v>741</v>
      </c>
      <c r="G116" s="656" t="s">
        <v>349</v>
      </c>
      <c r="H116" s="657">
        <v>2500</v>
      </c>
      <c r="I116" s="657"/>
      <c r="J116" s="657"/>
      <c r="K116" s="657"/>
      <c r="L116" s="657"/>
      <c r="M116" s="657"/>
      <c r="N116" s="657"/>
      <c r="O116" s="658"/>
      <c r="P116" s="656"/>
      <c r="Q116" s="654"/>
      <c r="R116" s="654"/>
      <c r="S116" s="654"/>
    </row>
    <row r="117" spans="1:19" ht="15" customHeight="1" x14ac:dyDescent="0.2">
      <c r="A117" s="654" t="s">
        <v>37</v>
      </c>
      <c r="B117" s="655" t="s">
        <v>730</v>
      </c>
      <c r="C117" s="654" t="s">
        <v>739</v>
      </c>
      <c r="D117" s="654" t="s">
        <v>40</v>
      </c>
      <c r="E117" s="654" t="s">
        <v>346</v>
      </c>
      <c r="F117" s="655" t="s">
        <v>740</v>
      </c>
      <c r="G117" s="656" t="s">
        <v>349</v>
      </c>
      <c r="H117" s="657">
        <v>8000</v>
      </c>
      <c r="I117" s="657"/>
      <c r="J117" s="657"/>
      <c r="K117" s="657"/>
      <c r="L117" s="657"/>
      <c r="M117" s="657"/>
      <c r="N117" s="657"/>
      <c r="O117" s="658"/>
      <c r="P117" s="656"/>
      <c r="Q117" s="654"/>
      <c r="R117" s="654"/>
      <c r="S117" s="654"/>
    </row>
    <row r="118" spans="1:19" ht="15" customHeight="1" x14ac:dyDescent="0.2">
      <c r="A118" s="654" t="s">
        <v>37</v>
      </c>
      <c r="B118" s="655" t="s">
        <v>730</v>
      </c>
      <c r="C118" s="654" t="s">
        <v>739</v>
      </c>
      <c r="D118" s="654" t="s">
        <v>40</v>
      </c>
      <c r="E118" s="654" t="s">
        <v>346</v>
      </c>
      <c r="F118" s="655" t="s">
        <v>738</v>
      </c>
      <c r="G118" s="656" t="s">
        <v>344</v>
      </c>
      <c r="H118" s="657">
        <v>1000</v>
      </c>
      <c r="I118" s="657"/>
      <c r="J118" s="657"/>
      <c r="K118" s="657"/>
      <c r="L118" s="657"/>
      <c r="M118" s="657"/>
      <c r="N118" s="657"/>
      <c r="O118" s="658"/>
      <c r="P118" s="656"/>
      <c r="Q118" s="654"/>
      <c r="R118" s="654"/>
      <c r="S118" s="654"/>
    </row>
    <row r="119" spans="1:19" ht="15" customHeight="1" x14ac:dyDescent="0.2">
      <c r="A119" s="654" t="s">
        <v>37</v>
      </c>
      <c r="B119" s="655" t="s">
        <v>730</v>
      </c>
      <c r="C119" s="654" t="s">
        <v>736</v>
      </c>
      <c r="D119" s="654" t="s">
        <v>40</v>
      </c>
      <c r="E119" s="654" t="s">
        <v>346</v>
      </c>
      <c r="F119" s="655" t="s">
        <v>737</v>
      </c>
      <c r="G119" s="656" t="s">
        <v>344</v>
      </c>
      <c r="H119" s="657">
        <v>7000</v>
      </c>
      <c r="I119" s="657"/>
      <c r="J119" s="657"/>
      <c r="K119" s="657"/>
      <c r="L119" s="657"/>
      <c r="M119" s="657"/>
      <c r="N119" s="657"/>
      <c r="O119" s="658"/>
      <c r="P119" s="656"/>
      <c r="Q119" s="654"/>
      <c r="R119" s="654"/>
      <c r="S119" s="654"/>
    </row>
    <row r="120" spans="1:19" ht="15" customHeight="1" x14ac:dyDescent="0.2">
      <c r="A120" s="654" t="s">
        <v>37</v>
      </c>
      <c r="B120" s="655" t="s">
        <v>730</v>
      </c>
      <c r="C120" s="654" t="s">
        <v>736</v>
      </c>
      <c r="D120" s="654" t="s">
        <v>40</v>
      </c>
      <c r="E120" s="654" t="s">
        <v>346</v>
      </c>
      <c r="F120" s="655" t="s">
        <v>735</v>
      </c>
      <c r="G120" s="656" t="s">
        <v>344</v>
      </c>
      <c r="H120" s="657">
        <v>1500</v>
      </c>
      <c r="I120" s="657"/>
      <c r="J120" s="657"/>
      <c r="K120" s="657"/>
      <c r="L120" s="657"/>
      <c r="M120" s="657"/>
      <c r="N120" s="657"/>
      <c r="O120" s="658"/>
      <c r="P120" s="656"/>
      <c r="Q120" s="654"/>
      <c r="R120" s="654"/>
      <c r="S120" s="654"/>
    </row>
    <row r="121" spans="1:19" ht="15" customHeight="1" x14ac:dyDescent="0.2">
      <c r="A121" s="654" t="s">
        <v>37</v>
      </c>
      <c r="B121" s="655" t="s">
        <v>730</v>
      </c>
      <c r="C121" s="654" t="s">
        <v>734</v>
      </c>
      <c r="D121" s="654" t="s">
        <v>40</v>
      </c>
      <c r="E121" s="654" t="s">
        <v>346</v>
      </c>
      <c r="F121" s="655" t="s">
        <v>733</v>
      </c>
      <c r="G121" s="656" t="s">
        <v>344</v>
      </c>
      <c r="H121" s="657">
        <v>18000</v>
      </c>
      <c r="I121" s="657"/>
      <c r="J121" s="657"/>
      <c r="K121" s="657"/>
      <c r="L121" s="657"/>
      <c r="M121" s="657"/>
      <c r="N121" s="657"/>
      <c r="O121" s="658"/>
      <c r="P121" s="656"/>
      <c r="Q121" s="654"/>
      <c r="R121" s="654"/>
      <c r="S121" s="654"/>
    </row>
    <row r="122" spans="1:19" ht="15" customHeight="1" x14ac:dyDescent="0.2">
      <c r="A122" s="654" t="s">
        <v>37</v>
      </c>
      <c r="B122" s="655" t="s">
        <v>730</v>
      </c>
      <c r="C122" s="654" t="s">
        <v>732</v>
      </c>
      <c r="D122" s="654" t="s">
        <v>40</v>
      </c>
      <c r="E122" s="654" t="s">
        <v>346</v>
      </c>
      <c r="F122" s="655" t="s">
        <v>731</v>
      </c>
      <c r="G122" s="656" t="s">
        <v>344</v>
      </c>
      <c r="H122" s="657">
        <v>7000</v>
      </c>
      <c r="I122" s="657"/>
      <c r="J122" s="657"/>
      <c r="K122" s="657"/>
      <c r="L122" s="657"/>
      <c r="M122" s="657"/>
      <c r="N122" s="657"/>
      <c r="O122" s="658"/>
      <c r="P122" s="656"/>
      <c r="Q122" s="654"/>
      <c r="R122" s="654"/>
      <c r="S122" s="654"/>
    </row>
    <row r="123" spans="1:19" ht="15" customHeight="1" x14ac:dyDescent="0.2">
      <c r="A123" s="654" t="s">
        <v>8</v>
      </c>
      <c r="B123" s="655" t="s">
        <v>730</v>
      </c>
      <c r="C123" s="654" t="s">
        <v>729</v>
      </c>
      <c r="D123" s="654" t="s">
        <v>12</v>
      </c>
      <c r="E123" s="654" t="s">
        <v>346</v>
      </c>
      <c r="F123" s="655" t="s">
        <v>728</v>
      </c>
      <c r="G123" s="656" t="s">
        <v>344</v>
      </c>
      <c r="H123" s="657">
        <v>7000</v>
      </c>
      <c r="I123" s="657"/>
      <c r="J123" s="657"/>
      <c r="K123" s="657"/>
      <c r="L123" s="657"/>
      <c r="M123" s="657"/>
      <c r="N123" s="657"/>
      <c r="O123" s="658"/>
      <c r="P123" s="656"/>
      <c r="Q123" s="654"/>
      <c r="R123" s="654"/>
      <c r="S123" s="654"/>
    </row>
    <row r="124" spans="1:19" ht="15" customHeight="1" x14ac:dyDescent="0.2">
      <c r="A124" s="654" t="s">
        <v>71</v>
      </c>
      <c r="B124" s="654" t="s">
        <v>683</v>
      </c>
      <c r="C124" s="654" t="s">
        <v>689</v>
      </c>
      <c r="D124" s="654" t="s">
        <v>77</v>
      </c>
      <c r="E124" s="654" t="s">
        <v>346</v>
      </c>
      <c r="F124" s="655" t="s">
        <v>710</v>
      </c>
      <c r="G124" s="656" t="s">
        <v>344</v>
      </c>
      <c r="H124" s="657">
        <v>5500</v>
      </c>
      <c r="I124" s="657"/>
      <c r="J124" s="657"/>
      <c r="K124" s="657"/>
      <c r="L124" s="657"/>
      <c r="M124" s="657"/>
      <c r="N124" s="657"/>
      <c r="O124" s="658"/>
      <c r="P124" s="656" t="s">
        <v>348</v>
      </c>
      <c r="Q124" s="654"/>
      <c r="R124" s="654"/>
      <c r="S124" s="654"/>
    </row>
    <row r="125" spans="1:19" ht="15" customHeight="1" x14ac:dyDescent="0.2">
      <c r="A125" s="654" t="s">
        <v>71</v>
      </c>
      <c r="B125" s="654" t="s">
        <v>683</v>
      </c>
      <c r="C125" s="654" t="s">
        <v>689</v>
      </c>
      <c r="D125" s="654" t="s">
        <v>77</v>
      </c>
      <c r="E125" s="654" t="s">
        <v>346</v>
      </c>
      <c r="F125" s="655" t="s">
        <v>709</v>
      </c>
      <c r="G125" s="656" t="s">
        <v>344</v>
      </c>
      <c r="H125" s="657">
        <v>12000</v>
      </c>
      <c r="I125" s="657"/>
      <c r="J125" s="657"/>
      <c r="K125" s="657"/>
      <c r="L125" s="657"/>
      <c r="M125" s="657"/>
      <c r="N125" s="657"/>
      <c r="O125" s="658"/>
      <c r="P125" s="656" t="s">
        <v>348</v>
      </c>
      <c r="Q125" s="654"/>
      <c r="R125" s="654"/>
      <c r="S125" s="654"/>
    </row>
    <row r="126" spans="1:19" ht="15" customHeight="1" x14ac:dyDescent="0.2">
      <c r="A126" s="654" t="s">
        <v>71</v>
      </c>
      <c r="B126" s="654" t="s">
        <v>683</v>
      </c>
      <c r="C126" s="654" t="s">
        <v>689</v>
      </c>
      <c r="D126" s="654" t="s">
        <v>77</v>
      </c>
      <c r="E126" s="654" t="s">
        <v>346</v>
      </c>
      <c r="F126" s="655" t="s">
        <v>727</v>
      </c>
      <c r="G126" s="656" t="s">
        <v>349</v>
      </c>
      <c r="H126" s="657">
        <v>100000</v>
      </c>
      <c r="I126" s="657"/>
      <c r="J126" s="657"/>
      <c r="K126" s="657"/>
      <c r="L126" s="657"/>
      <c r="M126" s="657"/>
      <c r="N126" s="657"/>
      <c r="O126" s="658"/>
      <c r="P126" s="656" t="s">
        <v>348</v>
      </c>
      <c r="Q126" s="654"/>
      <c r="R126" s="654"/>
      <c r="S126" s="654"/>
    </row>
    <row r="127" spans="1:19" ht="15" customHeight="1" x14ac:dyDescent="0.2">
      <c r="A127" s="654" t="s">
        <v>71</v>
      </c>
      <c r="B127" s="654" t="s">
        <v>683</v>
      </c>
      <c r="C127" s="654" t="s">
        <v>689</v>
      </c>
      <c r="D127" s="654" t="s">
        <v>77</v>
      </c>
      <c r="E127" s="654" t="s">
        <v>346</v>
      </c>
      <c r="F127" s="655" t="s">
        <v>726</v>
      </c>
      <c r="G127" s="656" t="s">
        <v>349</v>
      </c>
      <c r="H127" s="657">
        <v>100000</v>
      </c>
      <c r="I127" s="657"/>
      <c r="J127" s="657"/>
      <c r="K127" s="657"/>
      <c r="L127" s="657"/>
      <c r="M127" s="657"/>
      <c r="N127" s="657"/>
      <c r="O127" s="658"/>
      <c r="P127" s="656" t="s">
        <v>348</v>
      </c>
      <c r="Q127" s="654"/>
      <c r="R127" s="654"/>
      <c r="S127" s="654"/>
    </row>
    <row r="128" spans="1:19" ht="15" customHeight="1" x14ac:dyDescent="0.2">
      <c r="A128" s="654" t="s">
        <v>71</v>
      </c>
      <c r="B128" s="654" t="s">
        <v>683</v>
      </c>
      <c r="C128" s="654" t="s">
        <v>689</v>
      </c>
      <c r="D128" s="654" t="s">
        <v>77</v>
      </c>
      <c r="E128" s="654" t="s">
        <v>346</v>
      </c>
      <c r="F128" s="655" t="s">
        <v>725</v>
      </c>
      <c r="G128" s="656" t="s">
        <v>349</v>
      </c>
      <c r="H128" s="657">
        <v>100000</v>
      </c>
      <c r="I128" s="657"/>
      <c r="J128" s="657"/>
      <c r="K128" s="657"/>
      <c r="L128" s="657"/>
      <c r="M128" s="657"/>
      <c r="N128" s="657"/>
      <c r="O128" s="658"/>
      <c r="P128" s="656" t="s">
        <v>348</v>
      </c>
      <c r="Q128" s="654"/>
      <c r="R128" s="654"/>
      <c r="S128" s="654"/>
    </row>
    <row r="129" spans="1:19" ht="15" customHeight="1" x14ac:dyDescent="0.2">
      <c r="A129" s="654" t="s">
        <v>71</v>
      </c>
      <c r="B129" s="654" t="s">
        <v>683</v>
      </c>
      <c r="C129" s="654" t="s">
        <v>689</v>
      </c>
      <c r="D129" s="654" t="s">
        <v>77</v>
      </c>
      <c r="E129" s="654" t="s">
        <v>346</v>
      </c>
      <c r="F129" s="655" t="s">
        <v>724</v>
      </c>
      <c r="G129" s="656" t="s">
        <v>349</v>
      </c>
      <c r="H129" s="657">
        <v>150000</v>
      </c>
      <c r="I129" s="657"/>
      <c r="J129" s="657"/>
      <c r="K129" s="657"/>
      <c r="L129" s="657"/>
      <c r="M129" s="657"/>
      <c r="N129" s="657"/>
      <c r="O129" s="658"/>
      <c r="P129" s="656" t="s">
        <v>348</v>
      </c>
      <c r="Q129" s="654"/>
      <c r="R129" s="654"/>
      <c r="S129" s="654"/>
    </row>
    <row r="130" spans="1:19" ht="15" customHeight="1" x14ac:dyDescent="0.2">
      <c r="A130" s="654" t="s">
        <v>71</v>
      </c>
      <c r="B130" s="654" t="s">
        <v>683</v>
      </c>
      <c r="C130" s="654" t="s">
        <v>689</v>
      </c>
      <c r="D130" s="654" t="s">
        <v>77</v>
      </c>
      <c r="E130" s="654" t="s">
        <v>346</v>
      </c>
      <c r="F130" s="655" t="s">
        <v>723</v>
      </c>
      <c r="G130" s="656" t="s">
        <v>344</v>
      </c>
      <c r="H130" s="657">
        <v>20000</v>
      </c>
      <c r="I130" s="657"/>
      <c r="J130" s="657"/>
      <c r="K130" s="657"/>
      <c r="L130" s="657"/>
      <c r="M130" s="657"/>
      <c r="N130" s="657"/>
      <c r="O130" s="658"/>
      <c r="P130" s="656" t="s">
        <v>348</v>
      </c>
      <c r="Q130" s="654"/>
      <c r="R130" s="654"/>
      <c r="S130" s="654"/>
    </row>
    <row r="131" spans="1:19" ht="15" customHeight="1" x14ac:dyDescent="0.2">
      <c r="A131" s="654" t="s">
        <v>71</v>
      </c>
      <c r="B131" s="654" t="s">
        <v>683</v>
      </c>
      <c r="C131" s="654" t="s">
        <v>682</v>
      </c>
      <c r="D131" s="654" t="s">
        <v>77</v>
      </c>
      <c r="E131" s="654" t="s">
        <v>346</v>
      </c>
      <c r="F131" s="655" t="s">
        <v>715</v>
      </c>
      <c r="G131" s="656" t="s">
        <v>349</v>
      </c>
      <c r="H131" s="657">
        <v>18000</v>
      </c>
      <c r="I131" s="657"/>
      <c r="J131" s="657"/>
      <c r="K131" s="657"/>
      <c r="L131" s="657"/>
      <c r="M131" s="657"/>
      <c r="N131" s="657"/>
      <c r="O131" s="658"/>
      <c r="P131" s="656" t="s">
        <v>348</v>
      </c>
      <c r="Q131" s="654"/>
      <c r="R131" s="654"/>
      <c r="S131" s="654"/>
    </row>
    <row r="132" spans="1:19" ht="15" customHeight="1" x14ac:dyDescent="0.2">
      <c r="A132" s="654" t="s">
        <v>71</v>
      </c>
      <c r="B132" s="654" t="s">
        <v>683</v>
      </c>
      <c r="C132" s="654" t="s">
        <v>682</v>
      </c>
      <c r="D132" s="654" t="s">
        <v>77</v>
      </c>
      <c r="E132" s="654" t="s">
        <v>346</v>
      </c>
      <c r="F132" s="655" t="s">
        <v>701</v>
      </c>
      <c r="G132" s="656" t="s">
        <v>344</v>
      </c>
      <c r="H132" s="657">
        <v>60000</v>
      </c>
      <c r="I132" s="657"/>
      <c r="J132" s="657"/>
      <c r="K132" s="657"/>
      <c r="L132" s="657"/>
      <c r="M132" s="657"/>
      <c r="N132" s="657"/>
      <c r="O132" s="658"/>
      <c r="P132" s="656" t="s">
        <v>348</v>
      </c>
      <c r="Q132" s="654"/>
      <c r="R132" s="654"/>
      <c r="S132" s="654"/>
    </row>
    <row r="133" spans="1:19" ht="15" customHeight="1" x14ac:dyDescent="0.2">
      <c r="A133" s="654" t="s">
        <v>48</v>
      </c>
      <c r="B133" s="654" t="s">
        <v>683</v>
      </c>
      <c r="C133" s="654" t="s">
        <v>689</v>
      </c>
      <c r="D133" s="654" t="s">
        <v>47</v>
      </c>
      <c r="E133" s="654" t="s">
        <v>346</v>
      </c>
      <c r="F133" s="655" t="s">
        <v>711</v>
      </c>
      <c r="G133" s="656" t="s">
        <v>344</v>
      </c>
      <c r="H133" s="657">
        <v>6000</v>
      </c>
      <c r="I133" s="657"/>
      <c r="J133" s="657"/>
      <c r="K133" s="657"/>
      <c r="L133" s="657"/>
      <c r="M133" s="657"/>
      <c r="N133" s="657"/>
      <c r="O133" s="658"/>
      <c r="P133" s="656"/>
      <c r="Q133" s="654" t="s">
        <v>356</v>
      </c>
      <c r="R133" s="654"/>
      <c r="S133" s="654"/>
    </row>
    <row r="134" spans="1:19" ht="15" customHeight="1" x14ac:dyDescent="0.2">
      <c r="A134" s="654" t="s">
        <v>48</v>
      </c>
      <c r="B134" s="654" t="s">
        <v>683</v>
      </c>
      <c r="C134" s="654" t="s">
        <v>689</v>
      </c>
      <c r="D134" s="654" t="s">
        <v>47</v>
      </c>
      <c r="E134" s="654" t="s">
        <v>346</v>
      </c>
      <c r="F134" s="655" t="s">
        <v>710</v>
      </c>
      <c r="G134" s="656" t="s">
        <v>344</v>
      </c>
      <c r="H134" s="657">
        <v>5500</v>
      </c>
      <c r="I134" s="657"/>
      <c r="J134" s="657"/>
      <c r="K134" s="657"/>
      <c r="L134" s="657"/>
      <c r="M134" s="657"/>
      <c r="N134" s="657"/>
      <c r="O134" s="658"/>
      <c r="P134" s="656" t="s">
        <v>348</v>
      </c>
      <c r="Q134" s="654"/>
      <c r="R134" s="654"/>
      <c r="S134" s="654"/>
    </row>
    <row r="135" spans="1:19" ht="15" customHeight="1" x14ac:dyDescent="0.2">
      <c r="A135" s="654" t="s">
        <v>48</v>
      </c>
      <c r="B135" s="654" t="s">
        <v>683</v>
      </c>
      <c r="C135" s="654" t="s">
        <v>689</v>
      </c>
      <c r="D135" s="654" t="s">
        <v>47</v>
      </c>
      <c r="E135" s="654" t="s">
        <v>346</v>
      </c>
      <c r="F135" s="655" t="s">
        <v>709</v>
      </c>
      <c r="G135" s="656" t="s">
        <v>344</v>
      </c>
      <c r="H135" s="657">
        <v>12000</v>
      </c>
      <c r="I135" s="657"/>
      <c r="J135" s="657"/>
      <c r="K135" s="657"/>
      <c r="L135" s="657"/>
      <c r="M135" s="657"/>
      <c r="N135" s="657"/>
      <c r="O135" s="658"/>
      <c r="P135" s="656" t="s">
        <v>348</v>
      </c>
      <c r="Q135" s="654"/>
      <c r="R135" s="654"/>
      <c r="S135" s="654"/>
    </row>
    <row r="136" spans="1:19" ht="15" customHeight="1" x14ac:dyDescent="0.2">
      <c r="A136" s="654" t="s">
        <v>48</v>
      </c>
      <c r="B136" s="654" t="s">
        <v>683</v>
      </c>
      <c r="C136" s="654" t="s">
        <v>689</v>
      </c>
      <c r="D136" s="654" t="s">
        <v>47</v>
      </c>
      <c r="E136" s="654" t="s">
        <v>346</v>
      </c>
      <c r="F136" s="655" t="s">
        <v>722</v>
      </c>
      <c r="G136" s="656" t="s">
        <v>349</v>
      </c>
      <c r="H136" s="657"/>
      <c r="I136" s="657"/>
      <c r="J136" s="657"/>
      <c r="K136" s="657"/>
      <c r="L136" s="657"/>
      <c r="M136" s="657"/>
      <c r="N136" s="657"/>
      <c r="O136" s="658"/>
      <c r="P136" s="656"/>
      <c r="Q136" s="654" t="s">
        <v>356</v>
      </c>
      <c r="R136" s="654"/>
      <c r="S136" s="654"/>
    </row>
    <row r="137" spans="1:19" ht="15" customHeight="1" x14ac:dyDescent="0.2">
      <c r="A137" s="654" t="s">
        <v>48</v>
      </c>
      <c r="B137" s="654" t="s">
        <v>683</v>
      </c>
      <c r="C137" s="654" t="s">
        <v>689</v>
      </c>
      <c r="D137" s="654" t="s">
        <v>47</v>
      </c>
      <c r="E137" s="654" t="s">
        <v>346</v>
      </c>
      <c r="F137" s="655" t="s">
        <v>707</v>
      </c>
      <c r="G137" s="656" t="s">
        <v>349</v>
      </c>
      <c r="H137" s="657">
        <v>118000</v>
      </c>
      <c r="I137" s="657"/>
      <c r="J137" s="657"/>
      <c r="K137" s="657"/>
      <c r="L137" s="657"/>
      <c r="M137" s="657"/>
      <c r="N137" s="657"/>
      <c r="O137" s="658"/>
      <c r="P137" s="656" t="s">
        <v>348</v>
      </c>
      <c r="Q137" s="654"/>
      <c r="R137" s="654"/>
      <c r="S137" s="654"/>
    </row>
    <row r="138" spans="1:19" ht="15" customHeight="1" x14ac:dyDescent="0.2">
      <c r="A138" s="654" t="s">
        <v>48</v>
      </c>
      <c r="B138" s="654" t="s">
        <v>683</v>
      </c>
      <c r="C138" s="654" t="s">
        <v>689</v>
      </c>
      <c r="D138" s="654" t="s">
        <v>47</v>
      </c>
      <c r="E138" s="654" t="s">
        <v>346</v>
      </c>
      <c r="F138" s="655" t="s">
        <v>721</v>
      </c>
      <c r="G138" s="656" t="s">
        <v>349</v>
      </c>
      <c r="H138" s="657">
        <v>125000</v>
      </c>
      <c r="I138" s="657"/>
      <c r="J138" s="657"/>
      <c r="K138" s="657"/>
      <c r="L138" s="657"/>
      <c r="M138" s="657"/>
      <c r="N138" s="657"/>
      <c r="O138" s="658"/>
      <c r="P138" s="656" t="s">
        <v>348</v>
      </c>
      <c r="Q138" s="654"/>
      <c r="R138" s="654"/>
      <c r="S138" s="654"/>
    </row>
    <row r="139" spans="1:19" ht="15" customHeight="1" x14ac:dyDescent="0.2">
      <c r="A139" s="654" t="s">
        <v>48</v>
      </c>
      <c r="B139" s="654" t="s">
        <v>683</v>
      </c>
      <c r="C139" s="654" t="s">
        <v>689</v>
      </c>
      <c r="D139" s="654" t="s">
        <v>47</v>
      </c>
      <c r="E139" s="654" t="s">
        <v>346</v>
      </c>
      <c r="F139" s="655" t="s">
        <v>720</v>
      </c>
      <c r="G139" s="656" t="s">
        <v>349</v>
      </c>
      <c r="H139" s="657">
        <v>200000</v>
      </c>
      <c r="I139" s="657"/>
      <c r="J139" s="657"/>
      <c r="K139" s="657"/>
      <c r="L139" s="657"/>
      <c r="M139" s="657"/>
      <c r="N139" s="657"/>
      <c r="O139" s="658"/>
      <c r="P139" s="656" t="s">
        <v>348</v>
      </c>
      <c r="Q139" s="654"/>
      <c r="R139" s="654"/>
      <c r="S139" s="654"/>
    </row>
    <row r="140" spans="1:19" ht="15" customHeight="1" x14ac:dyDescent="0.2">
      <c r="A140" s="654" t="s">
        <v>48</v>
      </c>
      <c r="B140" s="654" t="s">
        <v>683</v>
      </c>
      <c r="C140" s="654" t="s">
        <v>689</v>
      </c>
      <c r="D140" s="654" t="s">
        <v>47</v>
      </c>
      <c r="E140" s="654" t="s">
        <v>346</v>
      </c>
      <c r="F140" s="655" t="s">
        <v>719</v>
      </c>
      <c r="G140" s="656" t="s">
        <v>349</v>
      </c>
      <c r="H140" s="657">
        <v>225000</v>
      </c>
      <c r="I140" s="657"/>
      <c r="J140" s="657"/>
      <c r="K140" s="657"/>
      <c r="L140" s="657"/>
      <c r="M140" s="657"/>
      <c r="N140" s="657"/>
      <c r="O140" s="658"/>
      <c r="P140" s="656" t="s">
        <v>348</v>
      </c>
      <c r="Q140" s="654"/>
      <c r="R140" s="654"/>
      <c r="S140" s="654"/>
    </row>
    <row r="141" spans="1:19" ht="15" customHeight="1" x14ac:dyDescent="0.2">
      <c r="A141" s="654" t="s">
        <v>48</v>
      </c>
      <c r="B141" s="654" t="s">
        <v>683</v>
      </c>
      <c r="C141" s="654" t="s">
        <v>682</v>
      </c>
      <c r="D141" s="654" t="s">
        <v>47</v>
      </c>
      <c r="E141" s="654" t="s">
        <v>346</v>
      </c>
      <c r="F141" s="655" t="s">
        <v>718</v>
      </c>
      <c r="G141" s="656" t="s">
        <v>344</v>
      </c>
      <c r="H141" s="657">
        <v>4500</v>
      </c>
      <c r="I141" s="657"/>
      <c r="J141" s="657"/>
      <c r="K141" s="657"/>
      <c r="L141" s="657"/>
      <c r="M141" s="657"/>
      <c r="N141" s="657"/>
      <c r="O141" s="658"/>
      <c r="P141" s="656" t="s">
        <v>348</v>
      </c>
      <c r="Q141" s="654"/>
      <c r="R141" s="654"/>
      <c r="S141" s="654"/>
    </row>
    <row r="142" spans="1:19" ht="15" customHeight="1" x14ac:dyDescent="0.2">
      <c r="A142" s="654" t="s">
        <v>48</v>
      </c>
      <c r="B142" s="654" t="s">
        <v>683</v>
      </c>
      <c r="C142" s="654" t="s">
        <v>682</v>
      </c>
      <c r="D142" s="654" t="s">
        <v>47</v>
      </c>
      <c r="E142" s="654" t="s">
        <v>346</v>
      </c>
      <c r="F142" s="655" t="s">
        <v>717</v>
      </c>
      <c r="G142" s="656" t="s">
        <v>344</v>
      </c>
      <c r="H142" s="657">
        <v>1500</v>
      </c>
      <c r="I142" s="657"/>
      <c r="J142" s="657"/>
      <c r="K142" s="657"/>
      <c r="L142" s="657"/>
      <c r="M142" s="657"/>
      <c r="N142" s="657"/>
      <c r="O142" s="658"/>
      <c r="P142" s="656" t="s">
        <v>348</v>
      </c>
      <c r="Q142" s="654"/>
      <c r="R142" s="654"/>
      <c r="S142" s="654"/>
    </row>
    <row r="143" spans="1:19" ht="15" customHeight="1" x14ac:dyDescent="0.2">
      <c r="A143" s="654" t="s">
        <v>48</v>
      </c>
      <c r="B143" s="654" t="s">
        <v>683</v>
      </c>
      <c r="C143" s="654" t="s">
        <v>682</v>
      </c>
      <c r="D143" s="654" t="s">
        <v>47</v>
      </c>
      <c r="E143" s="654" t="s">
        <v>346</v>
      </c>
      <c r="F143" s="655" t="s">
        <v>716</v>
      </c>
      <c r="G143" s="656" t="s">
        <v>344</v>
      </c>
      <c r="H143" s="657">
        <v>10000</v>
      </c>
      <c r="I143" s="657"/>
      <c r="J143" s="657"/>
      <c r="K143" s="657"/>
      <c r="L143" s="657"/>
      <c r="M143" s="657"/>
      <c r="N143" s="657"/>
      <c r="O143" s="658"/>
      <c r="P143" s="656"/>
      <c r="Q143" s="654" t="s">
        <v>356</v>
      </c>
      <c r="R143" s="654"/>
      <c r="S143" s="654"/>
    </row>
    <row r="144" spans="1:19" ht="15" customHeight="1" x14ac:dyDescent="0.2">
      <c r="A144" s="654" t="s">
        <v>48</v>
      </c>
      <c r="B144" s="654" t="s">
        <v>683</v>
      </c>
      <c r="C144" s="654" t="s">
        <v>682</v>
      </c>
      <c r="D144" s="654" t="s">
        <v>47</v>
      </c>
      <c r="E144" s="654" t="s">
        <v>346</v>
      </c>
      <c r="F144" s="655" t="s">
        <v>703</v>
      </c>
      <c r="G144" s="656" t="s">
        <v>344</v>
      </c>
      <c r="H144" s="657">
        <v>400</v>
      </c>
      <c r="I144" s="657"/>
      <c r="J144" s="657"/>
      <c r="K144" s="657"/>
      <c r="L144" s="657"/>
      <c r="M144" s="657"/>
      <c r="N144" s="657"/>
      <c r="O144" s="658"/>
      <c r="P144" s="656" t="s">
        <v>348</v>
      </c>
      <c r="Q144" s="654"/>
      <c r="R144" s="654"/>
      <c r="S144" s="654"/>
    </row>
    <row r="145" spans="1:19" ht="15" customHeight="1" x14ac:dyDescent="0.2">
      <c r="A145" s="654" t="s">
        <v>48</v>
      </c>
      <c r="B145" s="654" t="s">
        <v>683</v>
      </c>
      <c r="C145" s="654" t="s">
        <v>682</v>
      </c>
      <c r="D145" s="654" t="s">
        <v>47</v>
      </c>
      <c r="E145" s="654" t="s">
        <v>346</v>
      </c>
      <c r="F145" s="655" t="s">
        <v>702</v>
      </c>
      <c r="G145" s="656" t="s">
        <v>344</v>
      </c>
      <c r="H145" s="657">
        <v>8000</v>
      </c>
      <c r="I145" s="657"/>
      <c r="J145" s="657"/>
      <c r="K145" s="657"/>
      <c r="L145" s="657"/>
      <c r="M145" s="657"/>
      <c r="N145" s="657"/>
      <c r="O145" s="658"/>
      <c r="P145" s="656"/>
      <c r="Q145" s="654" t="s">
        <v>356</v>
      </c>
      <c r="R145" s="654"/>
      <c r="S145" s="654"/>
    </row>
    <row r="146" spans="1:19" ht="15" customHeight="1" x14ac:dyDescent="0.2">
      <c r="A146" s="654" t="s">
        <v>48</v>
      </c>
      <c r="B146" s="654" t="s">
        <v>683</v>
      </c>
      <c r="C146" s="654" t="s">
        <v>682</v>
      </c>
      <c r="D146" s="654" t="s">
        <v>47</v>
      </c>
      <c r="E146" s="654" t="s">
        <v>346</v>
      </c>
      <c r="F146" s="655" t="s">
        <v>715</v>
      </c>
      <c r="G146" s="656" t="s">
        <v>349</v>
      </c>
      <c r="H146" s="657">
        <v>22000</v>
      </c>
      <c r="I146" s="657"/>
      <c r="J146" s="657"/>
      <c r="K146" s="657"/>
      <c r="L146" s="657"/>
      <c r="M146" s="657"/>
      <c r="N146" s="657"/>
      <c r="O146" s="658"/>
      <c r="P146" s="656" t="s">
        <v>348</v>
      </c>
      <c r="Q146" s="654"/>
      <c r="R146" s="654"/>
      <c r="S146" s="654"/>
    </row>
    <row r="147" spans="1:19" ht="15" customHeight="1" x14ac:dyDescent="0.2">
      <c r="A147" s="654" t="s">
        <v>48</v>
      </c>
      <c r="B147" s="654" t="s">
        <v>683</v>
      </c>
      <c r="C147" s="654" t="s">
        <v>682</v>
      </c>
      <c r="D147" s="654" t="s">
        <v>47</v>
      </c>
      <c r="E147" s="654" t="s">
        <v>346</v>
      </c>
      <c r="F147" s="655" t="s">
        <v>700</v>
      </c>
      <c r="G147" s="656" t="s">
        <v>349</v>
      </c>
      <c r="H147" s="657">
        <v>4000</v>
      </c>
      <c r="I147" s="657"/>
      <c r="J147" s="657"/>
      <c r="K147" s="657"/>
      <c r="L147" s="657"/>
      <c r="M147" s="657"/>
      <c r="N147" s="657"/>
      <c r="O147" s="658"/>
      <c r="P147" s="656" t="s">
        <v>348</v>
      </c>
      <c r="Q147" s="654"/>
      <c r="R147" s="654"/>
      <c r="S147" s="654"/>
    </row>
    <row r="148" spans="1:19" ht="15" customHeight="1" x14ac:dyDescent="0.2">
      <c r="A148" s="654" t="s">
        <v>48</v>
      </c>
      <c r="B148" s="654" t="s">
        <v>683</v>
      </c>
      <c r="C148" s="654" t="s">
        <v>682</v>
      </c>
      <c r="D148" s="654" t="s">
        <v>47</v>
      </c>
      <c r="E148" s="654" t="s">
        <v>346</v>
      </c>
      <c r="F148" s="655" t="s">
        <v>714</v>
      </c>
      <c r="G148" s="656" t="s">
        <v>344</v>
      </c>
      <c r="H148" s="657">
        <v>80000</v>
      </c>
      <c r="I148" s="657"/>
      <c r="J148" s="657"/>
      <c r="K148" s="657"/>
      <c r="L148" s="657"/>
      <c r="M148" s="657"/>
      <c r="N148" s="657"/>
      <c r="O148" s="658"/>
      <c r="P148" s="656" t="s">
        <v>348</v>
      </c>
      <c r="Q148" s="654"/>
      <c r="R148" s="654"/>
      <c r="S148" s="654"/>
    </row>
    <row r="149" spans="1:19" ht="15" customHeight="1" x14ac:dyDescent="0.2">
      <c r="A149" s="654" t="s">
        <v>48</v>
      </c>
      <c r="B149" s="654" t="s">
        <v>683</v>
      </c>
      <c r="C149" s="654" t="s">
        <v>713</v>
      </c>
      <c r="D149" s="654" t="s">
        <v>47</v>
      </c>
      <c r="E149" s="654" t="s">
        <v>346</v>
      </c>
      <c r="F149" s="655" t="s">
        <v>712</v>
      </c>
      <c r="G149" s="656" t="s">
        <v>344</v>
      </c>
      <c r="H149" s="657">
        <v>4000</v>
      </c>
      <c r="I149" s="657"/>
      <c r="J149" s="657"/>
      <c r="K149" s="657"/>
      <c r="L149" s="657"/>
      <c r="M149" s="657"/>
      <c r="N149" s="657"/>
      <c r="O149" s="658"/>
      <c r="P149" s="656"/>
      <c r="Q149" s="654" t="s">
        <v>356</v>
      </c>
      <c r="R149" s="654"/>
      <c r="S149" s="654"/>
    </row>
    <row r="150" spans="1:19" ht="15" customHeight="1" x14ac:dyDescent="0.2">
      <c r="A150" s="654" t="s">
        <v>37</v>
      </c>
      <c r="B150" s="654" t="s">
        <v>683</v>
      </c>
      <c r="C150" s="654" t="s">
        <v>689</v>
      </c>
      <c r="D150" s="654" t="s">
        <v>40</v>
      </c>
      <c r="E150" s="654" t="s">
        <v>346</v>
      </c>
      <c r="F150" s="655" t="s">
        <v>711</v>
      </c>
      <c r="G150" s="656" t="s">
        <v>344</v>
      </c>
      <c r="H150" s="657">
        <v>4000</v>
      </c>
      <c r="I150" s="657"/>
      <c r="J150" s="657"/>
      <c r="K150" s="657"/>
      <c r="L150" s="657"/>
      <c r="M150" s="657"/>
      <c r="N150" s="657"/>
      <c r="O150" s="658"/>
      <c r="P150" s="656"/>
      <c r="Q150" s="654" t="s">
        <v>356</v>
      </c>
      <c r="R150" s="654"/>
      <c r="S150" s="654"/>
    </row>
    <row r="151" spans="1:19" ht="15" customHeight="1" x14ac:dyDescent="0.2">
      <c r="A151" s="654" t="s">
        <v>37</v>
      </c>
      <c r="B151" s="654" t="s">
        <v>683</v>
      </c>
      <c r="C151" s="654" t="s">
        <v>689</v>
      </c>
      <c r="D151" s="654" t="s">
        <v>40</v>
      </c>
      <c r="E151" s="654" t="s">
        <v>346</v>
      </c>
      <c r="F151" s="655" t="s">
        <v>708</v>
      </c>
      <c r="G151" s="656" t="s">
        <v>349</v>
      </c>
      <c r="H151" s="657">
        <v>50000</v>
      </c>
      <c r="I151" s="657"/>
      <c r="J151" s="657"/>
      <c r="K151" s="657"/>
      <c r="L151" s="657"/>
      <c r="M151" s="657"/>
      <c r="N151" s="657"/>
      <c r="O151" s="658"/>
      <c r="P151" s="656"/>
      <c r="Q151" s="654" t="s">
        <v>356</v>
      </c>
      <c r="R151" s="654"/>
      <c r="S151" s="654"/>
    </row>
    <row r="152" spans="1:19" ht="15" customHeight="1" x14ac:dyDescent="0.2">
      <c r="A152" s="654" t="s">
        <v>37</v>
      </c>
      <c r="B152" s="654" t="s">
        <v>683</v>
      </c>
      <c r="C152" s="654" t="s">
        <v>689</v>
      </c>
      <c r="D152" s="654" t="s">
        <v>40</v>
      </c>
      <c r="E152" s="654" t="s">
        <v>346</v>
      </c>
      <c r="F152" s="655" t="s">
        <v>707</v>
      </c>
      <c r="G152" s="656" t="s">
        <v>349</v>
      </c>
      <c r="H152" s="657">
        <v>118000</v>
      </c>
      <c r="I152" s="657"/>
      <c r="J152" s="657"/>
      <c r="K152" s="657"/>
      <c r="L152" s="657"/>
      <c r="M152" s="657"/>
      <c r="N152" s="657"/>
      <c r="O152" s="658"/>
      <c r="P152" s="656" t="s">
        <v>348</v>
      </c>
      <c r="Q152" s="654"/>
      <c r="R152" s="654"/>
      <c r="S152" s="654"/>
    </row>
    <row r="153" spans="1:19" ht="15" customHeight="1" x14ac:dyDescent="0.2">
      <c r="A153" s="654" t="s">
        <v>37</v>
      </c>
      <c r="B153" s="654" t="s">
        <v>683</v>
      </c>
      <c r="C153" s="654" t="s">
        <v>689</v>
      </c>
      <c r="D153" s="654" t="s">
        <v>40</v>
      </c>
      <c r="E153" s="654" t="s">
        <v>346</v>
      </c>
      <c r="F153" s="655" t="s">
        <v>706</v>
      </c>
      <c r="G153" s="656" t="s">
        <v>349</v>
      </c>
      <c r="H153" s="657">
        <v>150000</v>
      </c>
      <c r="I153" s="657"/>
      <c r="J153" s="657"/>
      <c r="K153" s="657"/>
      <c r="L153" s="657"/>
      <c r="M153" s="657"/>
      <c r="N153" s="657"/>
      <c r="O153" s="658"/>
      <c r="P153" s="656" t="s">
        <v>348</v>
      </c>
      <c r="Q153" s="654"/>
      <c r="R153" s="654"/>
      <c r="S153" s="654"/>
    </row>
    <row r="154" spans="1:19" ht="15" customHeight="1" x14ac:dyDescent="0.2">
      <c r="A154" s="654" t="s">
        <v>37</v>
      </c>
      <c r="B154" s="654" t="s">
        <v>683</v>
      </c>
      <c r="C154" s="654" t="s">
        <v>689</v>
      </c>
      <c r="D154" s="654" t="s">
        <v>40</v>
      </c>
      <c r="E154" s="654" t="s">
        <v>346</v>
      </c>
      <c r="F154" s="655" t="s">
        <v>705</v>
      </c>
      <c r="G154" s="656" t="s">
        <v>349</v>
      </c>
      <c r="H154" s="657">
        <v>175000</v>
      </c>
      <c r="I154" s="657"/>
      <c r="J154" s="657"/>
      <c r="K154" s="657"/>
      <c r="L154" s="657"/>
      <c r="M154" s="657"/>
      <c r="N154" s="657"/>
      <c r="O154" s="658"/>
      <c r="P154" s="656" t="s">
        <v>348</v>
      </c>
      <c r="Q154" s="654"/>
      <c r="R154" s="654"/>
      <c r="S154" s="654"/>
    </row>
    <row r="155" spans="1:19" ht="15" customHeight="1" x14ac:dyDescent="0.2">
      <c r="A155" s="654" t="s">
        <v>37</v>
      </c>
      <c r="B155" s="654" t="s">
        <v>683</v>
      </c>
      <c r="C155" s="654" t="s">
        <v>682</v>
      </c>
      <c r="D155" s="654" t="s">
        <v>40</v>
      </c>
      <c r="E155" s="654" t="s">
        <v>346</v>
      </c>
      <c r="F155" s="655" t="s">
        <v>687</v>
      </c>
      <c r="G155" s="656" t="s">
        <v>349</v>
      </c>
      <c r="H155" s="657">
        <v>22000</v>
      </c>
      <c r="I155" s="657"/>
      <c r="J155" s="657"/>
      <c r="K155" s="657"/>
      <c r="L155" s="657"/>
      <c r="M155" s="657"/>
      <c r="N155" s="657"/>
      <c r="O155" s="658"/>
      <c r="P155" s="656" t="s">
        <v>348</v>
      </c>
      <c r="Q155" s="654"/>
      <c r="R155" s="654"/>
      <c r="S155" s="654"/>
    </row>
    <row r="156" spans="1:19" ht="15" customHeight="1" x14ac:dyDescent="0.2">
      <c r="A156" s="654" t="s">
        <v>37</v>
      </c>
      <c r="B156" s="654" t="s">
        <v>683</v>
      </c>
      <c r="C156" s="654" t="s">
        <v>682</v>
      </c>
      <c r="D156" s="654" t="s">
        <v>40</v>
      </c>
      <c r="E156" s="654" t="s">
        <v>346</v>
      </c>
      <c r="F156" s="655" t="s">
        <v>704</v>
      </c>
      <c r="G156" s="656" t="s">
        <v>349</v>
      </c>
      <c r="H156" s="657">
        <v>25000</v>
      </c>
      <c r="I156" s="657"/>
      <c r="J156" s="657"/>
      <c r="K156" s="657"/>
      <c r="L156" s="657"/>
      <c r="M156" s="657"/>
      <c r="N156" s="657"/>
      <c r="O156" s="658"/>
      <c r="P156" s="656"/>
      <c r="Q156" s="654" t="s">
        <v>356</v>
      </c>
      <c r="R156" s="654"/>
      <c r="S156" s="654"/>
    </row>
    <row r="157" spans="1:19" ht="15" customHeight="1" x14ac:dyDescent="0.2">
      <c r="A157" s="654" t="s">
        <v>37</v>
      </c>
      <c r="B157" s="654" t="s">
        <v>683</v>
      </c>
      <c r="C157" s="654" t="s">
        <v>682</v>
      </c>
      <c r="D157" s="654" t="s">
        <v>40</v>
      </c>
      <c r="E157" s="654" t="s">
        <v>346</v>
      </c>
      <c r="F157" s="655" t="s">
        <v>702</v>
      </c>
      <c r="G157" s="656" t="s">
        <v>344</v>
      </c>
      <c r="H157" s="657">
        <v>8000</v>
      </c>
      <c r="I157" s="657"/>
      <c r="J157" s="657"/>
      <c r="K157" s="657"/>
      <c r="L157" s="657"/>
      <c r="M157" s="657"/>
      <c r="N157" s="657"/>
      <c r="O157" s="658"/>
      <c r="P157" s="656"/>
      <c r="Q157" s="654" t="s">
        <v>356</v>
      </c>
      <c r="R157" s="654"/>
      <c r="S157" s="654"/>
    </row>
    <row r="158" spans="1:19" ht="15" customHeight="1" x14ac:dyDescent="0.2">
      <c r="A158" s="654" t="s">
        <v>37</v>
      </c>
      <c r="B158" s="654" t="s">
        <v>683</v>
      </c>
      <c r="C158" s="654" t="s">
        <v>682</v>
      </c>
      <c r="D158" s="654" t="s">
        <v>40</v>
      </c>
      <c r="E158" s="654" t="s">
        <v>346</v>
      </c>
      <c r="F158" s="655" t="s">
        <v>700</v>
      </c>
      <c r="G158" s="656" t="s">
        <v>349</v>
      </c>
      <c r="H158" s="657">
        <v>4000</v>
      </c>
      <c r="I158" s="657"/>
      <c r="J158" s="657"/>
      <c r="K158" s="657"/>
      <c r="L158" s="657"/>
      <c r="M158" s="657"/>
      <c r="N158" s="657"/>
      <c r="O158" s="658"/>
      <c r="P158" s="656"/>
      <c r="Q158" s="654" t="s">
        <v>356</v>
      </c>
      <c r="R158" s="654"/>
      <c r="S158" s="654"/>
    </row>
    <row r="159" spans="1:19" ht="15" customHeight="1" x14ac:dyDescent="0.2">
      <c r="A159" s="654" t="s">
        <v>29</v>
      </c>
      <c r="B159" s="654" t="s">
        <v>683</v>
      </c>
      <c r="C159" s="654" t="s">
        <v>689</v>
      </c>
      <c r="D159" s="654" t="s">
        <v>33</v>
      </c>
      <c r="E159" s="654" t="s">
        <v>346</v>
      </c>
      <c r="F159" s="655" t="s">
        <v>699</v>
      </c>
      <c r="G159" s="656" t="s">
        <v>349</v>
      </c>
      <c r="H159" s="657">
        <v>24000</v>
      </c>
      <c r="I159" s="657"/>
      <c r="J159" s="657"/>
      <c r="K159" s="657"/>
      <c r="L159" s="657"/>
      <c r="M159" s="657"/>
      <c r="N159" s="657"/>
      <c r="O159" s="657">
        <v>24000</v>
      </c>
      <c r="P159" s="656"/>
      <c r="Q159" s="654"/>
      <c r="R159" s="654" t="s">
        <v>493</v>
      </c>
      <c r="S159" s="654"/>
    </row>
    <row r="160" spans="1:19" ht="15" customHeight="1" x14ac:dyDescent="0.2">
      <c r="A160" s="654" t="s">
        <v>29</v>
      </c>
      <c r="B160" s="654" t="s">
        <v>683</v>
      </c>
      <c r="C160" s="654" t="s">
        <v>689</v>
      </c>
      <c r="D160" s="654" t="s">
        <v>33</v>
      </c>
      <c r="E160" s="654" t="s">
        <v>346</v>
      </c>
      <c r="F160" s="655" t="s">
        <v>698</v>
      </c>
      <c r="G160" s="656" t="s">
        <v>349</v>
      </c>
      <c r="H160" s="657">
        <v>15000</v>
      </c>
      <c r="I160" s="657"/>
      <c r="J160" s="657"/>
      <c r="K160" s="657"/>
      <c r="L160" s="657"/>
      <c r="M160" s="657"/>
      <c r="N160" s="657"/>
      <c r="O160" s="657"/>
      <c r="P160" s="656" t="s">
        <v>348</v>
      </c>
      <c r="Q160" s="654"/>
      <c r="R160" s="654"/>
      <c r="S160" s="654"/>
    </row>
    <row r="161" spans="1:19" ht="15" customHeight="1" x14ac:dyDescent="0.2">
      <c r="A161" s="654" t="s">
        <v>29</v>
      </c>
      <c r="B161" s="654" t="s">
        <v>683</v>
      </c>
      <c r="C161" s="654" t="s">
        <v>689</v>
      </c>
      <c r="D161" s="654" t="s">
        <v>33</v>
      </c>
      <c r="E161" s="654" t="s">
        <v>346</v>
      </c>
      <c r="F161" s="655" t="s">
        <v>697</v>
      </c>
      <c r="G161" s="656" t="s">
        <v>349</v>
      </c>
      <c r="H161" s="657">
        <v>36000</v>
      </c>
      <c r="I161" s="657"/>
      <c r="J161" s="657"/>
      <c r="K161" s="657"/>
      <c r="L161" s="657"/>
      <c r="M161" s="657"/>
      <c r="N161" s="657"/>
      <c r="O161" s="657"/>
      <c r="P161" s="656"/>
      <c r="Q161" s="654" t="s">
        <v>356</v>
      </c>
      <c r="R161" s="654"/>
      <c r="S161" s="654"/>
    </row>
    <row r="162" spans="1:19" ht="15" customHeight="1" x14ac:dyDescent="0.2">
      <c r="A162" s="654" t="s">
        <v>29</v>
      </c>
      <c r="B162" s="654" t="s">
        <v>683</v>
      </c>
      <c r="C162" s="654" t="s">
        <v>682</v>
      </c>
      <c r="D162" s="654" t="s">
        <v>33</v>
      </c>
      <c r="E162" s="654" t="s">
        <v>346</v>
      </c>
      <c r="F162" s="655" t="s">
        <v>696</v>
      </c>
      <c r="G162" s="656" t="s">
        <v>344</v>
      </c>
      <c r="H162" s="657">
        <v>15000</v>
      </c>
      <c r="I162" s="657"/>
      <c r="J162" s="657"/>
      <c r="K162" s="657"/>
      <c r="L162" s="657"/>
      <c r="M162" s="657"/>
      <c r="N162" s="657"/>
      <c r="O162" s="657"/>
      <c r="P162" s="656"/>
      <c r="Q162" s="654" t="s">
        <v>356</v>
      </c>
      <c r="R162" s="654"/>
      <c r="S162" s="654"/>
    </row>
    <row r="163" spans="1:19" ht="15" customHeight="1" x14ac:dyDescent="0.2">
      <c r="A163" s="654" t="s">
        <v>29</v>
      </c>
      <c r="B163" s="654" t="s">
        <v>683</v>
      </c>
      <c r="C163" s="654" t="s">
        <v>682</v>
      </c>
      <c r="D163" s="654" t="s">
        <v>33</v>
      </c>
      <c r="E163" s="654" t="s">
        <v>346</v>
      </c>
      <c r="F163" s="655" t="s">
        <v>695</v>
      </c>
      <c r="G163" s="656" t="s">
        <v>344</v>
      </c>
      <c r="H163" s="657">
        <v>40000</v>
      </c>
      <c r="I163" s="657"/>
      <c r="J163" s="657"/>
      <c r="K163" s="657"/>
      <c r="L163" s="657"/>
      <c r="M163" s="657"/>
      <c r="N163" s="657"/>
      <c r="O163" s="657"/>
      <c r="P163" s="656" t="s">
        <v>348</v>
      </c>
      <c r="Q163" s="654"/>
      <c r="R163" s="654"/>
      <c r="S163" s="654"/>
    </row>
    <row r="164" spans="1:19" ht="15" customHeight="1" x14ac:dyDescent="0.2">
      <c r="A164" s="654" t="s">
        <v>8</v>
      </c>
      <c r="B164" s="654" t="s">
        <v>683</v>
      </c>
      <c r="C164" s="654" t="s">
        <v>689</v>
      </c>
      <c r="D164" s="654" t="s">
        <v>12</v>
      </c>
      <c r="E164" s="654" t="s">
        <v>346</v>
      </c>
      <c r="F164" s="655" t="s">
        <v>694</v>
      </c>
      <c r="G164" s="656" t="s">
        <v>349</v>
      </c>
      <c r="H164" s="657">
        <v>30000</v>
      </c>
      <c r="I164" s="657"/>
      <c r="J164" s="657"/>
      <c r="K164" s="657"/>
      <c r="L164" s="657"/>
      <c r="M164" s="657"/>
      <c r="N164" s="657"/>
      <c r="O164" s="658"/>
      <c r="P164" s="656"/>
      <c r="Q164" s="654" t="s">
        <v>356</v>
      </c>
      <c r="R164" s="654"/>
      <c r="S164" s="654"/>
    </row>
    <row r="165" spans="1:19" ht="15" customHeight="1" x14ac:dyDescent="0.2">
      <c r="A165" s="654" t="s">
        <v>8</v>
      </c>
      <c r="B165" s="654" t="s">
        <v>683</v>
      </c>
      <c r="C165" s="654" t="s">
        <v>689</v>
      </c>
      <c r="D165" s="654" t="s">
        <v>12</v>
      </c>
      <c r="E165" s="654" t="s">
        <v>346</v>
      </c>
      <c r="F165" s="655" t="s">
        <v>693</v>
      </c>
      <c r="G165" s="656" t="s">
        <v>349</v>
      </c>
      <c r="H165" s="657">
        <v>3000</v>
      </c>
      <c r="I165" s="657"/>
      <c r="J165" s="657"/>
      <c r="K165" s="657"/>
      <c r="L165" s="657"/>
      <c r="M165" s="657"/>
      <c r="N165" s="657"/>
      <c r="O165" s="658"/>
      <c r="P165" s="656" t="s">
        <v>348</v>
      </c>
      <c r="Q165" s="654"/>
      <c r="R165" s="654"/>
      <c r="S165" s="654"/>
    </row>
    <row r="166" spans="1:19" ht="15" customHeight="1" x14ac:dyDescent="0.2">
      <c r="A166" s="654" t="s">
        <v>8</v>
      </c>
      <c r="B166" s="654" t="s">
        <v>683</v>
      </c>
      <c r="C166" s="654" t="s">
        <v>689</v>
      </c>
      <c r="D166" s="654" t="s">
        <v>12</v>
      </c>
      <c r="E166" s="654" t="s">
        <v>346</v>
      </c>
      <c r="F166" s="655" t="s">
        <v>692</v>
      </c>
      <c r="G166" s="656" t="s">
        <v>344</v>
      </c>
      <c r="H166" s="657">
        <v>18000</v>
      </c>
      <c r="I166" s="657"/>
      <c r="J166" s="657"/>
      <c r="K166" s="657"/>
      <c r="L166" s="657"/>
      <c r="M166" s="657"/>
      <c r="N166" s="657"/>
      <c r="O166" s="658"/>
      <c r="P166" s="656" t="s">
        <v>348</v>
      </c>
      <c r="Q166" s="654"/>
      <c r="R166" s="654"/>
      <c r="S166" s="654"/>
    </row>
    <row r="167" spans="1:19" ht="15" customHeight="1" x14ac:dyDescent="0.2">
      <c r="A167" s="654" t="s">
        <v>8</v>
      </c>
      <c r="B167" s="654" t="s">
        <v>683</v>
      </c>
      <c r="C167" s="654" t="s">
        <v>689</v>
      </c>
      <c r="D167" s="654" t="s">
        <v>12</v>
      </c>
      <c r="E167" s="654" t="s">
        <v>346</v>
      </c>
      <c r="F167" s="655" t="s">
        <v>691</v>
      </c>
      <c r="G167" s="656" t="s">
        <v>349</v>
      </c>
      <c r="H167" s="657">
        <v>100000</v>
      </c>
      <c r="I167" s="657"/>
      <c r="J167" s="657"/>
      <c r="K167" s="657"/>
      <c r="L167" s="657"/>
      <c r="M167" s="657"/>
      <c r="N167" s="657"/>
      <c r="O167" s="658"/>
      <c r="P167" s="656"/>
      <c r="Q167" s="654"/>
      <c r="R167" s="654"/>
      <c r="S167" s="654"/>
    </row>
    <row r="168" spans="1:19" ht="15" customHeight="1" x14ac:dyDescent="0.2">
      <c r="A168" s="654" t="s">
        <v>8</v>
      </c>
      <c r="B168" s="654" t="s">
        <v>683</v>
      </c>
      <c r="C168" s="654" t="s">
        <v>689</v>
      </c>
      <c r="D168" s="654" t="s">
        <v>12</v>
      </c>
      <c r="E168" s="654" t="s">
        <v>346</v>
      </c>
      <c r="F168" s="655" t="s">
        <v>690</v>
      </c>
      <c r="G168" s="656" t="s">
        <v>349</v>
      </c>
      <c r="H168" s="657">
        <v>150000</v>
      </c>
      <c r="I168" s="657"/>
      <c r="J168" s="657"/>
      <c r="K168" s="657"/>
      <c r="L168" s="657"/>
      <c r="M168" s="657"/>
      <c r="N168" s="657"/>
      <c r="O168" s="658"/>
      <c r="P168" s="656" t="s">
        <v>348</v>
      </c>
      <c r="Q168" s="654"/>
      <c r="R168" s="654"/>
      <c r="S168" s="654"/>
    </row>
    <row r="169" spans="1:19" ht="15" customHeight="1" x14ac:dyDescent="0.2">
      <c r="A169" s="654" t="s">
        <v>8</v>
      </c>
      <c r="B169" s="654" t="s">
        <v>683</v>
      </c>
      <c r="C169" s="654" t="s">
        <v>689</v>
      </c>
      <c r="D169" s="654" t="s">
        <v>12</v>
      </c>
      <c r="E169" s="654" t="s">
        <v>346</v>
      </c>
      <c r="F169" s="655" t="s">
        <v>688</v>
      </c>
      <c r="G169" s="656" t="s">
        <v>349</v>
      </c>
      <c r="H169" s="657">
        <v>125000</v>
      </c>
      <c r="I169" s="657"/>
      <c r="J169" s="657"/>
      <c r="K169" s="657"/>
      <c r="L169" s="657"/>
      <c r="M169" s="657"/>
      <c r="N169" s="657"/>
      <c r="O169" s="658"/>
      <c r="P169" s="656" t="s">
        <v>348</v>
      </c>
      <c r="Q169" s="654"/>
      <c r="R169" s="654"/>
      <c r="S169" s="654"/>
    </row>
    <row r="170" spans="1:19" ht="15" customHeight="1" x14ac:dyDescent="0.2">
      <c r="A170" s="654" t="s">
        <v>8</v>
      </c>
      <c r="B170" s="654" t="s">
        <v>683</v>
      </c>
      <c r="C170" s="654" t="s">
        <v>682</v>
      </c>
      <c r="D170" s="654" t="s">
        <v>12</v>
      </c>
      <c r="E170" s="654" t="s">
        <v>346</v>
      </c>
      <c r="F170" s="655" t="s">
        <v>687</v>
      </c>
      <c r="G170" s="656" t="s">
        <v>349</v>
      </c>
      <c r="H170" s="657">
        <v>18000</v>
      </c>
      <c r="I170" s="657"/>
      <c r="J170" s="657"/>
      <c r="K170" s="657"/>
      <c r="L170" s="657"/>
      <c r="M170" s="657"/>
      <c r="N170" s="657"/>
      <c r="O170" s="658"/>
      <c r="P170" s="656" t="s">
        <v>348</v>
      </c>
      <c r="Q170" s="654"/>
      <c r="R170" s="654"/>
      <c r="S170" s="654"/>
    </row>
    <row r="171" spans="1:19" ht="15" customHeight="1" x14ac:dyDescent="0.2">
      <c r="A171" s="654" t="s">
        <v>8</v>
      </c>
      <c r="B171" s="654" t="s">
        <v>683</v>
      </c>
      <c r="C171" s="654" t="s">
        <v>682</v>
      </c>
      <c r="D171" s="654" t="s">
        <v>12</v>
      </c>
      <c r="E171" s="654" t="s">
        <v>346</v>
      </c>
      <c r="F171" s="655" t="s">
        <v>686</v>
      </c>
      <c r="G171" s="656" t="s">
        <v>344</v>
      </c>
      <c r="H171" s="657">
        <v>10000</v>
      </c>
      <c r="I171" s="657"/>
      <c r="J171" s="657"/>
      <c r="K171" s="657"/>
      <c r="L171" s="657"/>
      <c r="M171" s="657"/>
      <c r="N171" s="657"/>
      <c r="O171" s="658">
        <v>10000</v>
      </c>
      <c r="P171" s="656"/>
      <c r="Q171" s="654"/>
      <c r="R171" s="654"/>
      <c r="S171" s="654"/>
    </row>
    <row r="172" spans="1:19" ht="15" customHeight="1" x14ac:dyDescent="0.2">
      <c r="A172" s="654" t="s">
        <v>8</v>
      </c>
      <c r="B172" s="654" t="s">
        <v>683</v>
      </c>
      <c r="C172" s="654" t="s">
        <v>682</v>
      </c>
      <c r="D172" s="654" t="s">
        <v>12</v>
      </c>
      <c r="E172" s="654" t="s">
        <v>346</v>
      </c>
      <c r="F172" s="655" t="s">
        <v>685</v>
      </c>
      <c r="G172" s="656" t="s">
        <v>344</v>
      </c>
      <c r="H172" s="657">
        <v>20000</v>
      </c>
      <c r="I172" s="657"/>
      <c r="J172" s="657"/>
      <c r="K172" s="657"/>
      <c r="L172" s="657"/>
      <c r="M172" s="657"/>
      <c r="N172" s="657"/>
      <c r="O172" s="658"/>
      <c r="P172" s="656"/>
      <c r="Q172" s="654" t="s">
        <v>356</v>
      </c>
      <c r="R172" s="654"/>
      <c r="S172" s="654"/>
    </row>
    <row r="173" spans="1:19" ht="15" customHeight="1" x14ac:dyDescent="0.2">
      <c r="A173" s="654" t="s">
        <v>8</v>
      </c>
      <c r="B173" s="654" t="s">
        <v>683</v>
      </c>
      <c r="C173" s="654" t="s">
        <v>682</v>
      </c>
      <c r="D173" s="654" t="s">
        <v>12</v>
      </c>
      <c r="E173" s="654" t="s">
        <v>346</v>
      </c>
      <c r="F173" s="655" t="s">
        <v>684</v>
      </c>
      <c r="G173" s="656" t="s">
        <v>349</v>
      </c>
      <c r="H173" s="657">
        <v>4000</v>
      </c>
      <c r="I173" s="657"/>
      <c r="J173" s="657"/>
      <c r="K173" s="657"/>
      <c r="L173" s="657"/>
      <c r="M173" s="657"/>
      <c r="N173" s="657"/>
      <c r="O173" s="658"/>
      <c r="P173" s="656"/>
      <c r="Q173" s="654" t="s">
        <v>356</v>
      </c>
      <c r="R173" s="654"/>
      <c r="S173" s="654"/>
    </row>
    <row r="174" spans="1:19" ht="15" customHeight="1" x14ac:dyDescent="0.2">
      <c r="A174" s="654" t="s">
        <v>8</v>
      </c>
      <c r="B174" s="654" t="s">
        <v>683</v>
      </c>
      <c r="C174" s="654" t="s">
        <v>682</v>
      </c>
      <c r="D174" s="654" t="s">
        <v>12</v>
      </c>
      <c r="E174" s="654" t="s">
        <v>346</v>
      </c>
      <c r="F174" s="655" t="s">
        <v>681</v>
      </c>
      <c r="G174" s="656" t="s">
        <v>344</v>
      </c>
      <c r="H174" s="657">
        <v>8000</v>
      </c>
      <c r="I174" s="657"/>
      <c r="J174" s="657"/>
      <c r="K174" s="657"/>
      <c r="L174" s="657"/>
      <c r="M174" s="657"/>
      <c r="N174" s="657"/>
      <c r="O174" s="658">
        <v>8000</v>
      </c>
      <c r="P174" s="656"/>
      <c r="Q174" s="654"/>
      <c r="R174" s="654"/>
      <c r="S174" s="654"/>
    </row>
    <row r="175" spans="1:19" ht="15" customHeight="1" x14ac:dyDescent="0.2">
      <c r="A175" s="654" t="s">
        <v>71</v>
      </c>
      <c r="B175" s="654" t="s">
        <v>667</v>
      </c>
      <c r="C175" s="654" t="s">
        <v>674</v>
      </c>
      <c r="D175" s="654" t="s">
        <v>77</v>
      </c>
      <c r="E175" s="654" t="s">
        <v>346</v>
      </c>
      <c r="F175" s="655" t="s">
        <v>673</v>
      </c>
      <c r="G175" s="654"/>
      <c r="H175" s="657"/>
      <c r="I175" s="657"/>
      <c r="J175" s="657"/>
      <c r="K175" s="657"/>
      <c r="L175" s="657"/>
      <c r="M175" s="657"/>
      <c r="N175" s="657"/>
      <c r="O175" s="658"/>
      <c r="P175" s="654"/>
      <c r="Q175" s="654"/>
      <c r="R175" s="654"/>
      <c r="S175" s="654"/>
    </row>
    <row r="176" spans="1:19" ht="15" customHeight="1" x14ac:dyDescent="0.2">
      <c r="A176" s="654" t="s">
        <v>71</v>
      </c>
      <c r="B176" s="654" t="s">
        <v>667</v>
      </c>
      <c r="C176" s="654" t="s">
        <v>680</v>
      </c>
      <c r="D176" s="654" t="s">
        <v>77</v>
      </c>
      <c r="E176" s="654" t="s">
        <v>346</v>
      </c>
      <c r="F176" s="655" t="s">
        <v>668</v>
      </c>
      <c r="G176" s="659" t="s">
        <v>344</v>
      </c>
      <c r="H176" s="657">
        <v>17000</v>
      </c>
      <c r="I176" s="657"/>
      <c r="J176" s="657"/>
      <c r="K176" s="657"/>
      <c r="L176" s="657"/>
      <c r="M176" s="657"/>
      <c r="N176" s="657"/>
      <c r="O176" s="658">
        <v>17000</v>
      </c>
      <c r="P176" s="654"/>
      <c r="Q176" s="654"/>
      <c r="R176" s="654"/>
      <c r="S176" s="654"/>
    </row>
    <row r="177" spans="1:19" ht="15" customHeight="1" x14ac:dyDescent="0.2">
      <c r="A177" s="654" t="s">
        <v>48</v>
      </c>
      <c r="B177" s="654" t="s">
        <v>667</v>
      </c>
      <c r="C177" s="655" t="s">
        <v>676</v>
      </c>
      <c r="D177" s="654" t="s">
        <v>47</v>
      </c>
      <c r="E177" s="654" t="s">
        <v>346</v>
      </c>
      <c r="F177" s="655" t="s">
        <v>679</v>
      </c>
      <c r="G177" s="656" t="s">
        <v>344</v>
      </c>
      <c r="H177" s="657">
        <v>8000</v>
      </c>
      <c r="I177" s="657"/>
      <c r="J177" s="657"/>
      <c r="K177" s="657"/>
      <c r="L177" s="657"/>
      <c r="M177" s="657"/>
      <c r="N177" s="657"/>
      <c r="O177" s="658"/>
      <c r="P177" s="656">
        <v>1</v>
      </c>
      <c r="Q177" s="654"/>
      <c r="R177" s="654"/>
      <c r="S177" s="654"/>
    </row>
    <row r="178" spans="1:19" ht="15" customHeight="1" x14ac:dyDescent="0.2">
      <c r="A178" s="654" t="s">
        <v>48</v>
      </c>
      <c r="B178" s="655" t="s">
        <v>667</v>
      </c>
      <c r="C178" s="655" t="s">
        <v>676</v>
      </c>
      <c r="D178" s="654" t="s">
        <v>47</v>
      </c>
      <c r="E178" s="654" t="s">
        <v>346</v>
      </c>
      <c r="F178" s="655" t="s">
        <v>678</v>
      </c>
      <c r="G178" s="656" t="s">
        <v>344</v>
      </c>
      <c r="H178" s="660">
        <v>70000</v>
      </c>
      <c r="I178" s="660"/>
      <c r="J178" s="660"/>
      <c r="K178" s="660"/>
      <c r="L178" s="660"/>
      <c r="M178" s="660"/>
      <c r="N178" s="660"/>
      <c r="O178" s="661"/>
      <c r="P178" s="656">
        <v>1</v>
      </c>
      <c r="Q178" s="654"/>
      <c r="R178" s="654"/>
      <c r="S178" s="654"/>
    </row>
    <row r="179" spans="1:19" ht="15" customHeight="1" x14ac:dyDescent="0.2">
      <c r="A179" s="654" t="s">
        <v>48</v>
      </c>
      <c r="B179" s="654" t="s">
        <v>667</v>
      </c>
      <c r="C179" s="655" t="s">
        <v>676</v>
      </c>
      <c r="D179" s="654" t="s">
        <v>47</v>
      </c>
      <c r="E179" s="654" t="s">
        <v>346</v>
      </c>
      <c r="F179" s="655" t="s">
        <v>677</v>
      </c>
      <c r="G179" s="656" t="s">
        <v>344</v>
      </c>
      <c r="H179" s="660">
        <v>8000</v>
      </c>
      <c r="I179" s="660"/>
      <c r="J179" s="660"/>
      <c r="K179" s="660"/>
      <c r="L179" s="660"/>
      <c r="M179" s="660"/>
      <c r="N179" s="660"/>
      <c r="O179" s="661"/>
      <c r="P179" s="656">
        <v>1</v>
      </c>
      <c r="Q179" s="654"/>
      <c r="R179" s="654"/>
      <c r="S179" s="654"/>
    </row>
    <row r="180" spans="1:19" ht="15" customHeight="1" x14ac:dyDescent="0.2">
      <c r="A180" s="654" t="s">
        <v>48</v>
      </c>
      <c r="B180" s="654" t="s">
        <v>667</v>
      </c>
      <c r="C180" s="655" t="s">
        <v>676</v>
      </c>
      <c r="D180" s="654" t="s">
        <v>47</v>
      </c>
      <c r="E180" s="654" t="s">
        <v>346</v>
      </c>
      <c r="F180" s="655" t="s">
        <v>675</v>
      </c>
      <c r="G180" s="656" t="s">
        <v>344</v>
      </c>
      <c r="H180" s="657">
        <v>18000</v>
      </c>
      <c r="I180" s="657"/>
      <c r="J180" s="657"/>
      <c r="K180" s="657"/>
      <c r="L180" s="657"/>
      <c r="M180" s="657"/>
      <c r="N180" s="657"/>
      <c r="O180" s="658"/>
      <c r="P180" s="656">
        <v>1</v>
      </c>
      <c r="Q180" s="654"/>
      <c r="R180" s="654"/>
      <c r="S180" s="654"/>
    </row>
    <row r="181" spans="1:19" ht="15" customHeight="1" x14ac:dyDescent="0.2">
      <c r="A181" s="654" t="s">
        <v>48</v>
      </c>
      <c r="B181" s="654" t="s">
        <v>667</v>
      </c>
      <c r="C181" s="654" t="s">
        <v>674</v>
      </c>
      <c r="D181" s="654" t="s">
        <v>47</v>
      </c>
      <c r="E181" s="654" t="s">
        <v>346</v>
      </c>
      <c r="F181" s="655" t="s">
        <v>673</v>
      </c>
      <c r="G181" s="654"/>
      <c r="H181" s="657"/>
      <c r="I181" s="657"/>
      <c r="J181" s="657"/>
      <c r="K181" s="657"/>
      <c r="L181" s="657"/>
      <c r="M181" s="657"/>
      <c r="N181" s="657"/>
      <c r="O181" s="658"/>
      <c r="P181" s="654"/>
      <c r="Q181" s="654"/>
      <c r="R181" s="654"/>
      <c r="S181" s="654"/>
    </row>
    <row r="182" spans="1:19" ht="15" customHeight="1" x14ac:dyDescent="0.2">
      <c r="A182" s="654" t="s">
        <v>48</v>
      </c>
      <c r="B182" s="654" t="s">
        <v>667</v>
      </c>
      <c r="C182" s="654" t="s">
        <v>666</v>
      </c>
      <c r="D182" s="654" t="s">
        <v>47</v>
      </c>
      <c r="E182" s="654" t="s">
        <v>346</v>
      </c>
      <c r="F182" s="655" t="s">
        <v>672</v>
      </c>
      <c r="G182" s="659" t="s">
        <v>349</v>
      </c>
      <c r="H182" s="657">
        <v>35000</v>
      </c>
      <c r="I182" s="657"/>
      <c r="J182" s="657"/>
      <c r="K182" s="657"/>
      <c r="L182" s="657"/>
      <c r="M182" s="657"/>
      <c r="N182" s="657"/>
      <c r="O182" s="658"/>
      <c r="P182" s="654"/>
      <c r="Q182" s="654"/>
      <c r="R182" s="654"/>
      <c r="S182" s="654"/>
    </row>
    <row r="183" spans="1:19" ht="15" customHeight="1" x14ac:dyDescent="0.2">
      <c r="A183" s="654" t="s">
        <v>48</v>
      </c>
      <c r="B183" s="654" t="s">
        <v>667</v>
      </c>
      <c r="C183" s="654" t="s">
        <v>666</v>
      </c>
      <c r="D183" s="654" t="s">
        <v>47</v>
      </c>
      <c r="E183" s="654" t="s">
        <v>346</v>
      </c>
      <c r="F183" s="655" t="s">
        <v>671</v>
      </c>
      <c r="G183" s="656" t="s">
        <v>344</v>
      </c>
      <c r="H183" s="657">
        <v>5000</v>
      </c>
      <c r="I183" s="657"/>
      <c r="J183" s="657"/>
      <c r="K183" s="657"/>
      <c r="L183" s="657"/>
      <c r="M183" s="657"/>
      <c r="N183" s="657"/>
      <c r="O183" s="658"/>
      <c r="P183" s="654"/>
      <c r="Q183" s="654"/>
      <c r="R183" s="654"/>
      <c r="S183" s="654"/>
    </row>
    <row r="184" spans="1:19" ht="15" customHeight="1" x14ac:dyDescent="0.2">
      <c r="A184" s="654" t="s">
        <v>37</v>
      </c>
      <c r="B184" s="655" t="s">
        <v>667</v>
      </c>
      <c r="C184" s="655" t="s">
        <v>666</v>
      </c>
      <c r="D184" s="654" t="s">
        <v>40</v>
      </c>
      <c r="E184" s="654" t="s">
        <v>346</v>
      </c>
      <c r="F184" s="655" t="s">
        <v>671</v>
      </c>
      <c r="G184" s="656" t="s">
        <v>344</v>
      </c>
      <c r="H184" s="657">
        <v>5000</v>
      </c>
      <c r="I184" s="657"/>
      <c r="J184" s="657"/>
      <c r="K184" s="657"/>
      <c r="L184" s="657"/>
      <c r="M184" s="657"/>
      <c r="N184" s="657"/>
      <c r="O184" s="658">
        <v>5000</v>
      </c>
      <c r="P184" s="654"/>
      <c r="Q184" s="654"/>
      <c r="R184" s="654"/>
      <c r="S184" s="654"/>
    </row>
    <row r="185" spans="1:19" ht="15" customHeight="1" x14ac:dyDescent="0.2">
      <c r="A185" s="654" t="s">
        <v>29</v>
      </c>
      <c r="B185" s="654" t="s">
        <v>667</v>
      </c>
      <c r="C185" s="654" t="s">
        <v>669</v>
      </c>
      <c r="D185" s="654" t="s">
        <v>33</v>
      </c>
      <c r="E185" s="654" t="s">
        <v>346</v>
      </c>
      <c r="F185" s="655" t="s">
        <v>670</v>
      </c>
      <c r="G185" s="654"/>
      <c r="H185" s="657">
        <v>25000</v>
      </c>
      <c r="I185" s="657"/>
      <c r="J185" s="657"/>
      <c r="K185" s="657"/>
      <c r="L185" s="657"/>
      <c r="M185" s="657"/>
      <c r="N185" s="657"/>
      <c r="O185" s="657"/>
      <c r="P185" s="654"/>
      <c r="Q185" s="654"/>
      <c r="R185" s="654"/>
      <c r="S185" s="654"/>
    </row>
    <row r="186" spans="1:19" ht="15" customHeight="1" x14ac:dyDescent="0.2">
      <c r="A186" s="654" t="s">
        <v>8</v>
      </c>
      <c r="B186" s="655" t="s">
        <v>667</v>
      </c>
      <c r="C186" s="655" t="s">
        <v>669</v>
      </c>
      <c r="D186" s="654" t="s">
        <v>12</v>
      </c>
      <c r="E186" s="654" t="s">
        <v>346</v>
      </c>
      <c r="F186" s="655" t="s">
        <v>668</v>
      </c>
      <c r="G186" s="656" t="s">
        <v>344</v>
      </c>
      <c r="H186" s="657">
        <v>15000</v>
      </c>
      <c r="I186" s="657"/>
      <c r="J186" s="657"/>
      <c r="K186" s="657"/>
      <c r="L186" s="657"/>
      <c r="M186" s="657"/>
      <c r="N186" s="657"/>
      <c r="O186" s="658">
        <v>15000</v>
      </c>
      <c r="P186" s="654"/>
      <c r="Q186" s="654"/>
      <c r="R186" s="654"/>
      <c r="S186" s="654"/>
    </row>
    <row r="187" spans="1:19" ht="15" customHeight="1" x14ac:dyDescent="0.2">
      <c r="A187" s="654" t="s">
        <v>8</v>
      </c>
      <c r="B187" s="654" t="s">
        <v>667</v>
      </c>
      <c r="C187" s="654" t="s">
        <v>666</v>
      </c>
      <c r="D187" s="654" t="s">
        <v>12</v>
      </c>
      <c r="E187" s="654" t="s">
        <v>346</v>
      </c>
      <c r="F187" s="655" t="s">
        <v>665</v>
      </c>
      <c r="G187" s="659" t="s">
        <v>349</v>
      </c>
      <c r="H187" s="657">
        <v>45000</v>
      </c>
      <c r="I187" s="657"/>
      <c r="J187" s="657"/>
      <c r="K187" s="657"/>
      <c r="L187" s="657"/>
      <c r="M187" s="657"/>
      <c r="N187" s="657"/>
      <c r="O187" s="658"/>
      <c r="P187" s="654"/>
      <c r="Q187" s="654"/>
      <c r="R187" s="654"/>
      <c r="S187" s="654"/>
    </row>
    <row r="188" spans="1:19" ht="15" customHeight="1" x14ac:dyDescent="0.2">
      <c r="A188" s="654" t="s">
        <v>58</v>
      </c>
      <c r="B188" s="654" t="s">
        <v>599</v>
      </c>
      <c r="C188" s="654" t="s">
        <v>652</v>
      </c>
      <c r="D188" s="654" t="s">
        <v>60</v>
      </c>
      <c r="E188" s="654" t="s">
        <v>346</v>
      </c>
      <c r="F188" s="655" t="s">
        <v>664</v>
      </c>
      <c r="G188" s="656"/>
      <c r="H188" s="657"/>
      <c r="I188" s="657"/>
      <c r="J188" s="657"/>
      <c r="K188" s="657"/>
      <c r="L188" s="657"/>
      <c r="M188" s="657"/>
      <c r="N188" s="657"/>
      <c r="O188" s="658"/>
      <c r="P188" s="656"/>
      <c r="Q188" s="654"/>
      <c r="R188" s="654"/>
      <c r="S188" s="654"/>
    </row>
    <row r="189" spans="1:19" ht="15" customHeight="1" x14ac:dyDescent="0.2">
      <c r="A189" s="654" t="s">
        <v>58</v>
      </c>
      <c r="B189" s="654" t="s">
        <v>599</v>
      </c>
      <c r="C189" s="654" t="s">
        <v>652</v>
      </c>
      <c r="D189" s="654" t="s">
        <v>60</v>
      </c>
      <c r="E189" s="654" t="s">
        <v>346</v>
      </c>
      <c r="F189" s="655" t="s">
        <v>663</v>
      </c>
      <c r="G189" s="656"/>
      <c r="H189" s="657">
        <v>1500</v>
      </c>
      <c r="I189" s="657"/>
      <c r="J189" s="657"/>
      <c r="K189" s="657"/>
      <c r="L189" s="657"/>
      <c r="M189" s="657"/>
      <c r="N189" s="657"/>
      <c r="O189" s="658"/>
      <c r="P189" s="656"/>
      <c r="Q189" s="654"/>
      <c r="R189" s="654"/>
      <c r="S189" s="654"/>
    </row>
    <row r="190" spans="1:19" ht="15" customHeight="1" x14ac:dyDescent="0.2">
      <c r="A190" s="654" t="s">
        <v>58</v>
      </c>
      <c r="B190" s="654" t="s">
        <v>599</v>
      </c>
      <c r="C190" s="654" t="s">
        <v>652</v>
      </c>
      <c r="D190" s="654" t="s">
        <v>60</v>
      </c>
      <c r="E190" s="654" t="s">
        <v>346</v>
      </c>
      <c r="F190" s="655" t="s">
        <v>662</v>
      </c>
      <c r="G190" s="656"/>
      <c r="H190" s="657">
        <v>800</v>
      </c>
      <c r="I190" s="657"/>
      <c r="J190" s="657"/>
      <c r="K190" s="657"/>
      <c r="L190" s="657"/>
      <c r="M190" s="657"/>
      <c r="N190" s="657"/>
      <c r="O190" s="658"/>
      <c r="P190" s="656"/>
      <c r="Q190" s="654"/>
      <c r="R190" s="654"/>
      <c r="S190" s="654"/>
    </row>
    <row r="191" spans="1:19" ht="15" customHeight="1" x14ac:dyDescent="0.2">
      <c r="A191" s="654" t="s">
        <v>58</v>
      </c>
      <c r="B191" s="654" t="s">
        <v>599</v>
      </c>
      <c r="C191" s="654" t="s">
        <v>652</v>
      </c>
      <c r="D191" s="654" t="s">
        <v>60</v>
      </c>
      <c r="E191" s="654" t="s">
        <v>346</v>
      </c>
      <c r="F191" s="655" t="s">
        <v>662</v>
      </c>
      <c r="G191" s="656"/>
      <c r="H191" s="657"/>
      <c r="I191" s="657"/>
      <c r="J191" s="657"/>
      <c r="K191" s="657"/>
      <c r="L191" s="657"/>
      <c r="M191" s="657"/>
      <c r="N191" s="657"/>
      <c r="O191" s="658"/>
      <c r="P191" s="656"/>
      <c r="Q191" s="654"/>
      <c r="R191" s="654"/>
      <c r="S191" s="654"/>
    </row>
    <row r="192" spans="1:19" ht="15" customHeight="1" x14ac:dyDescent="0.2">
      <c r="A192" s="654" t="s">
        <v>58</v>
      </c>
      <c r="B192" s="654" t="s">
        <v>599</v>
      </c>
      <c r="C192" s="654" t="s">
        <v>652</v>
      </c>
      <c r="D192" s="654" t="s">
        <v>60</v>
      </c>
      <c r="E192" s="654" t="s">
        <v>346</v>
      </c>
      <c r="F192" s="655" t="s">
        <v>661</v>
      </c>
      <c r="G192" s="656"/>
      <c r="H192" s="657"/>
      <c r="I192" s="657"/>
      <c r="J192" s="657"/>
      <c r="K192" s="657"/>
      <c r="L192" s="657"/>
      <c r="M192" s="657"/>
      <c r="N192" s="657"/>
      <c r="O192" s="658"/>
      <c r="P192" s="656"/>
      <c r="Q192" s="654"/>
      <c r="R192" s="654"/>
      <c r="S192" s="654"/>
    </row>
    <row r="193" spans="1:19" ht="15" customHeight="1" x14ac:dyDescent="0.2">
      <c r="A193" s="654" t="s">
        <v>58</v>
      </c>
      <c r="B193" s="654" t="s">
        <v>599</v>
      </c>
      <c r="C193" s="654" t="s">
        <v>652</v>
      </c>
      <c r="D193" s="654" t="s">
        <v>60</v>
      </c>
      <c r="E193" s="654" t="s">
        <v>346</v>
      </c>
      <c r="F193" s="655" t="s">
        <v>660</v>
      </c>
      <c r="G193" s="656"/>
      <c r="H193" s="657">
        <v>300</v>
      </c>
      <c r="I193" s="657"/>
      <c r="J193" s="657"/>
      <c r="K193" s="657"/>
      <c r="L193" s="657"/>
      <c r="M193" s="657"/>
      <c r="N193" s="657"/>
      <c r="O193" s="658"/>
      <c r="P193" s="656"/>
      <c r="Q193" s="654"/>
      <c r="R193" s="654"/>
      <c r="S193" s="654"/>
    </row>
    <row r="194" spans="1:19" ht="15" customHeight="1" x14ac:dyDescent="0.2">
      <c r="A194" s="654" t="s">
        <v>58</v>
      </c>
      <c r="B194" s="654" t="s">
        <v>599</v>
      </c>
      <c r="C194" s="654" t="s">
        <v>652</v>
      </c>
      <c r="D194" s="654" t="s">
        <v>60</v>
      </c>
      <c r="E194" s="654" t="s">
        <v>346</v>
      </c>
      <c r="F194" s="655" t="s">
        <v>659</v>
      </c>
      <c r="G194" s="656"/>
      <c r="H194" s="657">
        <v>1500</v>
      </c>
      <c r="I194" s="657"/>
      <c r="J194" s="657"/>
      <c r="K194" s="657"/>
      <c r="L194" s="657"/>
      <c r="M194" s="657"/>
      <c r="N194" s="657"/>
      <c r="O194" s="658"/>
      <c r="P194" s="656"/>
      <c r="Q194" s="654"/>
      <c r="R194" s="654"/>
      <c r="S194" s="654"/>
    </row>
    <row r="195" spans="1:19" ht="15" customHeight="1" x14ac:dyDescent="0.2">
      <c r="A195" s="654" t="s">
        <v>58</v>
      </c>
      <c r="B195" s="654" t="s">
        <v>599</v>
      </c>
      <c r="C195" s="654" t="s">
        <v>652</v>
      </c>
      <c r="D195" s="654" t="s">
        <v>60</v>
      </c>
      <c r="E195" s="654" t="s">
        <v>346</v>
      </c>
      <c r="F195" s="655" t="s">
        <v>658</v>
      </c>
      <c r="G195" s="656"/>
      <c r="H195" s="657"/>
      <c r="I195" s="657"/>
      <c r="J195" s="657"/>
      <c r="K195" s="657"/>
      <c r="L195" s="657"/>
      <c r="M195" s="657"/>
      <c r="N195" s="657"/>
      <c r="O195" s="658"/>
      <c r="P195" s="656"/>
      <c r="Q195" s="654"/>
      <c r="R195" s="654"/>
      <c r="S195" s="654"/>
    </row>
    <row r="196" spans="1:19" ht="15" customHeight="1" x14ac:dyDescent="0.2">
      <c r="A196" s="654" t="s">
        <v>58</v>
      </c>
      <c r="B196" s="654" t="s">
        <v>599</v>
      </c>
      <c r="C196" s="654" t="s">
        <v>652</v>
      </c>
      <c r="D196" s="654" t="s">
        <v>60</v>
      </c>
      <c r="E196" s="654" t="s">
        <v>346</v>
      </c>
      <c r="F196" s="655" t="s">
        <v>657</v>
      </c>
      <c r="G196" s="656"/>
      <c r="H196" s="657"/>
      <c r="I196" s="657"/>
      <c r="J196" s="657"/>
      <c r="K196" s="657"/>
      <c r="L196" s="657"/>
      <c r="M196" s="657"/>
      <c r="N196" s="657"/>
      <c r="O196" s="658"/>
      <c r="P196" s="656"/>
      <c r="Q196" s="654"/>
      <c r="R196" s="654"/>
      <c r="S196" s="654"/>
    </row>
    <row r="197" spans="1:19" ht="15" customHeight="1" x14ac:dyDescent="0.2">
      <c r="A197" s="654" t="s">
        <v>58</v>
      </c>
      <c r="B197" s="654" t="s">
        <v>599</v>
      </c>
      <c r="C197" s="654" t="s">
        <v>652</v>
      </c>
      <c r="D197" s="654" t="s">
        <v>60</v>
      </c>
      <c r="E197" s="654" t="s">
        <v>346</v>
      </c>
      <c r="F197" s="655" t="s">
        <v>656</v>
      </c>
      <c r="G197" s="656"/>
      <c r="H197" s="657"/>
      <c r="I197" s="657"/>
      <c r="J197" s="657"/>
      <c r="K197" s="657"/>
      <c r="L197" s="657"/>
      <c r="M197" s="657"/>
      <c r="N197" s="657"/>
      <c r="O197" s="658"/>
      <c r="P197" s="656"/>
      <c r="Q197" s="654"/>
      <c r="R197" s="654"/>
      <c r="S197" s="654"/>
    </row>
    <row r="198" spans="1:19" ht="15" customHeight="1" x14ac:dyDescent="0.2">
      <c r="A198" s="654" t="s">
        <v>58</v>
      </c>
      <c r="B198" s="654" t="s">
        <v>599</v>
      </c>
      <c r="C198" s="654" t="s">
        <v>652</v>
      </c>
      <c r="D198" s="654" t="s">
        <v>60</v>
      </c>
      <c r="E198" s="654" t="s">
        <v>346</v>
      </c>
      <c r="F198" s="655" t="s">
        <v>655</v>
      </c>
      <c r="G198" s="656"/>
      <c r="H198" s="657"/>
      <c r="I198" s="657"/>
      <c r="J198" s="657"/>
      <c r="K198" s="657"/>
      <c r="L198" s="657"/>
      <c r="M198" s="657"/>
      <c r="N198" s="657"/>
      <c r="O198" s="658"/>
      <c r="P198" s="656"/>
      <c r="Q198" s="654"/>
      <c r="R198" s="654"/>
      <c r="S198" s="654"/>
    </row>
    <row r="199" spans="1:19" ht="15" customHeight="1" x14ac:dyDescent="0.2">
      <c r="A199" s="654" t="s">
        <v>58</v>
      </c>
      <c r="B199" s="654" t="s">
        <v>599</v>
      </c>
      <c r="C199" s="654" t="s">
        <v>652</v>
      </c>
      <c r="D199" s="654" t="s">
        <v>60</v>
      </c>
      <c r="E199" s="654" t="s">
        <v>346</v>
      </c>
      <c r="F199" s="655" t="s">
        <v>654</v>
      </c>
      <c r="G199" s="656"/>
      <c r="H199" s="657"/>
      <c r="I199" s="657"/>
      <c r="J199" s="657"/>
      <c r="K199" s="657"/>
      <c r="L199" s="657"/>
      <c r="M199" s="657"/>
      <c r="N199" s="657"/>
      <c r="O199" s="658"/>
      <c r="P199" s="656"/>
      <c r="Q199" s="654"/>
      <c r="R199" s="654"/>
      <c r="S199" s="654"/>
    </row>
    <row r="200" spans="1:19" ht="15" customHeight="1" x14ac:dyDescent="0.2">
      <c r="A200" s="654" t="s">
        <v>58</v>
      </c>
      <c r="B200" s="654" t="s">
        <v>599</v>
      </c>
      <c r="C200" s="654" t="s">
        <v>652</v>
      </c>
      <c r="D200" s="654" t="s">
        <v>60</v>
      </c>
      <c r="E200" s="654" t="s">
        <v>346</v>
      </c>
      <c r="F200" s="655" t="s">
        <v>653</v>
      </c>
      <c r="G200" s="656" t="s">
        <v>135</v>
      </c>
      <c r="H200" s="657"/>
      <c r="I200" s="657"/>
      <c r="J200" s="657"/>
      <c r="K200" s="657"/>
      <c r="L200" s="657"/>
      <c r="M200" s="657"/>
      <c r="N200" s="657"/>
      <c r="O200" s="658"/>
      <c r="P200" s="656"/>
      <c r="Q200" s="654"/>
      <c r="R200" s="654"/>
      <c r="S200" s="654"/>
    </row>
    <row r="201" spans="1:19" ht="15" customHeight="1" x14ac:dyDescent="0.2">
      <c r="A201" s="654" t="s">
        <v>58</v>
      </c>
      <c r="B201" s="654" t="s">
        <v>599</v>
      </c>
      <c r="C201" s="654" t="s">
        <v>652</v>
      </c>
      <c r="D201" s="654" t="s">
        <v>60</v>
      </c>
      <c r="E201" s="654" t="s">
        <v>346</v>
      </c>
      <c r="F201" s="655" t="s">
        <v>651</v>
      </c>
      <c r="G201" s="656"/>
      <c r="H201" s="657"/>
      <c r="I201" s="657"/>
      <c r="J201" s="657"/>
      <c r="K201" s="657"/>
      <c r="L201" s="657"/>
      <c r="M201" s="657"/>
      <c r="N201" s="657"/>
      <c r="O201" s="658"/>
      <c r="P201" s="656"/>
      <c r="Q201" s="654"/>
      <c r="R201" s="654"/>
      <c r="S201" s="654"/>
    </row>
    <row r="202" spans="1:19" ht="15" customHeight="1" x14ac:dyDescent="0.2">
      <c r="A202" s="654" t="s">
        <v>58</v>
      </c>
      <c r="B202" s="654" t="s">
        <v>599</v>
      </c>
      <c r="C202" s="654" t="s">
        <v>649</v>
      </c>
      <c r="D202" s="654" t="s">
        <v>60</v>
      </c>
      <c r="E202" s="654" t="s">
        <v>346</v>
      </c>
      <c r="F202" s="655" t="s">
        <v>609</v>
      </c>
      <c r="G202" s="656"/>
      <c r="H202" s="657">
        <v>300</v>
      </c>
      <c r="I202" s="657"/>
      <c r="J202" s="657"/>
      <c r="K202" s="657"/>
      <c r="L202" s="657"/>
      <c r="M202" s="657"/>
      <c r="N202" s="657"/>
      <c r="O202" s="658"/>
      <c r="P202" s="656"/>
      <c r="Q202" s="654"/>
      <c r="R202" s="654"/>
      <c r="S202" s="654"/>
    </row>
    <row r="203" spans="1:19" ht="15" customHeight="1" x14ac:dyDescent="0.2">
      <c r="A203" s="654" t="s">
        <v>58</v>
      </c>
      <c r="B203" s="654" t="s">
        <v>599</v>
      </c>
      <c r="C203" s="654" t="s">
        <v>649</v>
      </c>
      <c r="D203" s="654" t="s">
        <v>60</v>
      </c>
      <c r="E203" s="654" t="s">
        <v>346</v>
      </c>
      <c r="F203" s="655" t="s">
        <v>600</v>
      </c>
      <c r="G203" s="656"/>
      <c r="H203" s="657">
        <v>800</v>
      </c>
      <c r="I203" s="657"/>
      <c r="J203" s="657"/>
      <c r="K203" s="657"/>
      <c r="L203" s="657"/>
      <c r="M203" s="657"/>
      <c r="N203" s="657"/>
      <c r="O203" s="658"/>
      <c r="P203" s="656"/>
      <c r="Q203" s="654"/>
      <c r="R203" s="654"/>
      <c r="S203" s="654"/>
    </row>
    <row r="204" spans="1:19" ht="15" customHeight="1" x14ac:dyDescent="0.2">
      <c r="A204" s="654" t="s">
        <v>58</v>
      </c>
      <c r="B204" s="654" t="s">
        <v>599</v>
      </c>
      <c r="C204" s="654" t="s">
        <v>649</v>
      </c>
      <c r="D204" s="654" t="s">
        <v>60</v>
      </c>
      <c r="E204" s="654" t="s">
        <v>346</v>
      </c>
      <c r="F204" s="655" t="s">
        <v>650</v>
      </c>
      <c r="G204" s="656"/>
      <c r="H204" s="657">
        <v>1000</v>
      </c>
      <c r="I204" s="657"/>
      <c r="J204" s="657"/>
      <c r="K204" s="657"/>
      <c r="L204" s="657"/>
      <c r="M204" s="657"/>
      <c r="N204" s="657"/>
      <c r="O204" s="658"/>
      <c r="P204" s="656"/>
      <c r="Q204" s="654"/>
      <c r="R204" s="654"/>
      <c r="S204" s="654"/>
    </row>
    <row r="205" spans="1:19" ht="15" customHeight="1" x14ac:dyDescent="0.2">
      <c r="A205" s="654" t="s">
        <v>58</v>
      </c>
      <c r="B205" s="654" t="s">
        <v>599</v>
      </c>
      <c r="C205" s="654" t="s">
        <v>649</v>
      </c>
      <c r="D205" s="654" t="s">
        <v>60</v>
      </c>
      <c r="E205" s="654" t="s">
        <v>346</v>
      </c>
      <c r="F205" s="655" t="s">
        <v>607</v>
      </c>
      <c r="G205" s="656"/>
      <c r="H205" s="657"/>
      <c r="I205" s="657"/>
      <c r="J205" s="657"/>
      <c r="K205" s="657"/>
      <c r="L205" s="657"/>
      <c r="M205" s="657"/>
      <c r="N205" s="657"/>
      <c r="O205" s="658"/>
      <c r="P205" s="656"/>
      <c r="Q205" s="654"/>
      <c r="R205" s="654"/>
      <c r="S205" s="654"/>
    </row>
    <row r="206" spans="1:19" ht="15" customHeight="1" x14ac:dyDescent="0.2">
      <c r="A206" s="654" t="s">
        <v>58</v>
      </c>
      <c r="B206" s="654" t="s">
        <v>599</v>
      </c>
      <c r="C206" s="654" t="s">
        <v>649</v>
      </c>
      <c r="D206" s="654" t="s">
        <v>60</v>
      </c>
      <c r="E206" s="654" t="s">
        <v>346</v>
      </c>
      <c r="F206" s="655" t="s">
        <v>648</v>
      </c>
      <c r="G206" s="656"/>
      <c r="H206" s="657"/>
      <c r="I206" s="657"/>
      <c r="J206" s="657"/>
      <c r="K206" s="657"/>
      <c r="L206" s="657"/>
      <c r="M206" s="657"/>
      <c r="N206" s="657"/>
      <c r="O206" s="658"/>
      <c r="P206" s="656"/>
      <c r="Q206" s="654"/>
      <c r="R206" s="654"/>
      <c r="S206" s="654"/>
    </row>
    <row r="207" spans="1:19" ht="15" customHeight="1" x14ac:dyDescent="0.2">
      <c r="A207" s="654" t="s">
        <v>58</v>
      </c>
      <c r="B207" s="654" t="s">
        <v>599</v>
      </c>
      <c r="C207" s="654" t="s">
        <v>625</v>
      </c>
      <c r="D207" s="654" t="s">
        <v>60</v>
      </c>
      <c r="E207" s="654" t="s">
        <v>346</v>
      </c>
      <c r="F207" s="655" t="s">
        <v>647</v>
      </c>
      <c r="G207" s="656"/>
      <c r="H207" s="657"/>
      <c r="I207" s="657"/>
      <c r="J207" s="657"/>
      <c r="K207" s="657"/>
      <c r="L207" s="657"/>
      <c r="M207" s="657"/>
      <c r="N207" s="657"/>
      <c r="O207" s="658"/>
      <c r="P207" s="656"/>
      <c r="Q207" s="654"/>
      <c r="R207" s="654"/>
      <c r="S207" s="654"/>
    </row>
    <row r="208" spans="1:19" ht="15" customHeight="1" x14ac:dyDescent="0.2">
      <c r="A208" s="654" t="s">
        <v>58</v>
      </c>
      <c r="B208" s="654" t="s">
        <v>599</v>
      </c>
      <c r="C208" s="654" t="s">
        <v>612</v>
      </c>
      <c r="D208" s="654" t="s">
        <v>60</v>
      </c>
      <c r="E208" s="654" t="s">
        <v>346</v>
      </c>
      <c r="F208" s="655" t="s">
        <v>646</v>
      </c>
      <c r="G208" s="656"/>
      <c r="H208" s="657"/>
      <c r="I208" s="657"/>
      <c r="J208" s="657"/>
      <c r="K208" s="657"/>
      <c r="L208" s="657"/>
      <c r="M208" s="657"/>
      <c r="N208" s="657"/>
      <c r="O208" s="658"/>
      <c r="P208" s="656"/>
      <c r="Q208" s="654"/>
      <c r="R208" s="654"/>
      <c r="S208" s="654"/>
    </row>
    <row r="209" spans="1:19" ht="15" customHeight="1" x14ac:dyDescent="0.2">
      <c r="A209" s="654" t="s">
        <v>58</v>
      </c>
      <c r="B209" s="654" t="s">
        <v>599</v>
      </c>
      <c r="C209" s="654" t="s">
        <v>612</v>
      </c>
      <c r="D209" s="654" t="s">
        <v>60</v>
      </c>
      <c r="E209" s="654" t="s">
        <v>346</v>
      </c>
      <c r="F209" s="655" t="s">
        <v>645</v>
      </c>
      <c r="G209" s="656"/>
      <c r="H209" s="657">
        <v>6000</v>
      </c>
      <c r="I209" s="657"/>
      <c r="J209" s="657"/>
      <c r="K209" s="657"/>
      <c r="L209" s="657"/>
      <c r="M209" s="657"/>
      <c r="N209" s="657"/>
      <c r="O209" s="658"/>
      <c r="P209" s="656"/>
      <c r="Q209" s="654"/>
      <c r="R209" s="654"/>
      <c r="S209" s="654"/>
    </row>
    <row r="210" spans="1:19" ht="15" customHeight="1" x14ac:dyDescent="0.2">
      <c r="A210" s="654" t="s">
        <v>58</v>
      </c>
      <c r="B210" s="654" t="s">
        <v>599</v>
      </c>
      <c r="C210" s="654" t="s">
        <v>612</v>
      </c>
      <c r="D210" s="654" t="s">
        <v>60</v>
      </c>
      <c r="E210" s="654" t="s">
        <v>346</v>
      </c>
      <c r="F210" s="655" t="s">
        <v>593</v>
      </c>
      <c r="G210" s="656"/>
      <c r="H210" s="657">
        <v>3000</v>
      </c>
      <c r="I210" s="657"/>
      <c r="J210" s="657"/>
      <c r="K210" s="657"/>
      <c r="L210" s="657"/>
      <c r="M210" s="657"/>
      <c r="N210" s="657"/>
      <c r="O210" s="658"/>
      <c r="P210" s="656"/>
      <c r="Q210" s="654"/>
      <c r="R210" s="654"/>
      <c r="S210" s="654"/>
    </row>
    <row r="211" spans="1:19" ht="15" customHeight="1" x14ac:dyDescent="0.2">
      <c r="A211" s="654" t="s">
        <v>58</v>
      </c>
      <c r="B211" s="654" t="s">
        <v>599</v>
      </c>
      <c r="C211" s="654" t="s">
        <v>612</v>
      </c>
      <c r="D211" s="654" t="s">
        <v>60</v>
      </c>
      <c r="E211" s="654" t="s">
        <v>346</v>
      </c>
      <c r="F211" s="655" t="s">
        <v>644</v>
      </c>
      <c r="G211" s="656"/>
      <c r="H211" s="657">
        <v>1600</v>
      </c>
      <c r="I211" s="657"/>
      <c r="J211" s="657"/>
      <c r="K211" s="657"/>
      <c r="L211" s="657"/>
      <c r="M211" s="657"/>
      <c r="N211" s="657"/>
      <c r="O211" s="658"/>
      <c r="P211" s="656"/>
      <c r="Q211" s="654"/>
      <c r="R211" s="654"/>
      <c r="S211" s="654"/>
    </row>
    <row r="212" spans="1:19" ht="15" customHeight="1" x14ac:dyDescent="0.2">
      <c r="A212" s="654" t="s">
        <v>58</v>
      </c>
      <c r="B212" s="654" t="s">
        <v>599</v>
      </c>
      <c r="C212" s="654" t="s">
        <v>612</v>
      </c>
      <c r="D212" s="654" t="s">
        <v>60</v>
      </c>
      <c r="E212" s="654" t="s">
        <v>346</v>
      </c>
      <c r="F212" s="655" t="s">
        <v>643</v>
      </c>
      <c r="G212" s="656"/>
      <c r="H212" s="657"/>
      <c r="I212" s="657"/>
      <c r="J212" s="657"/>
      <c r="K212" s="657"/>
      <c r="L212" s="657"/>
      <c r="M212" s="657"/>
      <c r="N212" s="657"/>
      <c r="O212" s="658"/>
      <c r="P212" s="656"/>
      <c r="Q212" s="654"/>
      <c r="R212" s="654"/>
      <c r="S212" s="654"/>
    </row>
    <row r="213" spans="1:19" ht="15" customHeight="1" x14ac:dyDescent="0.2">
      <c r="A213" s="654" t="s">
        <v>58</v>
      </c>
      <c r="B213" s="654" t="s">
        <v>599</v>
      </c>
      <c r="C213" s="654" t="s">
        <v>612</v>
      </c>
      <c r="D213" s="654" t="s">
        <v>60</v>
      </c>
      <c r="E213" s="654" t="s">
        <v>346</v>
      </c>
      <c r="F213" s="655" t="s">
        <v>642</v>
      </c>
      <c r="G213" s="656"/>
      <c r="H213" s="657"/>
      <c r="I213" s="657"/>
      <c r="J213" s="657"/>
      <c r="K213" s="657"/>
      <c r="L213" s="657"/>
      <c r="M213" s="657"/>
      <c r="N213" s="657"/>
      <c r="O213" s="658"/>
      <c r="P213" s="656"/>
      <c r="Q213" s="654"/>
      <c r="R213" s="654"/>
      <c r="S213" s="654"/>
    </row>
    <row r="214" spans="1:19" ht="15" customHeight="1" x14ac:dyDescent="0.2">
      <c r="A214" s="654" t="s">
        <v>58</v>
      </c>
      <c r="B214" s="654" t="s">
        <v>599</v>
      </c>
      <c r="C214" s="654" t="s">
        <v>636</v>
      </c>
      <c r="D214" s="654" t="s">
        <v>60</v>
      </c>
      <c r="E214" s="654" t="s">
        <v>346</v>
      </c>
      <c r="F214" s="655" t="s">
        <v>641</v>
      </c>
      <c r="G214" s="656"/>
      <c r="H214" s="657">
        <v>3000</v>
      </c>
      <c r="I214" s="657"/>
      <c r="J214" s="657"/>
      <c r="K214" s="657"/>
      <c r="L214" s="657"/>
      <c r="M214" s="657"/>
      <c r="N214" s="657"/>
      <c r="O214" s="658"/>
      <c r="P214" s="656"/>
      <c r="Q214" s="654"/>
      <c r="R214" s="654"/>
      <c r="S214" s="654"/>
    </row>
    <row r="215" spans="1:19" ht="15" customHeight="1" x14ac:dyDescent="0.2">
      <c r="A215" s="654" t="s">
        <v>58</v>
      </c>
      <c r="B215" s="654" t="s">
        <v>599</v>
      </c>
      <c r="C215" s="654" t="s">
        <v>636</v>
      </c>
      <c r="D215" s="654" t="s">
        <v>60</v>
      </c>
      <c r="E215" s="654" t="s">
        <v>346</v>
      </c>
      <c r="F215" s="655" t="s">
        <v>640</v>
      </c>
      <c r="G215" s="656"/>
      <c r="H215" s="657">
        <v>3000</v>
      </c>
      <c r="I215" s="657"/>
      <c r="J215" s="657"/>
      <c r="K215" s="657"/>
      <c r="L215" s="657"/>
      <c r="M215" s="657"/>
      <c r="N215" s="657"/>
      <c r="O215" s="658"/>
      <c r="P215" s="656"/>
      <c r="Q215" s="654"/>
      <c r="R215" s="654"/>
      <c r="S215" s="654"/>
    </row>
    <row r="216" spans="1:19" ht="15" customHeight="1" x14ac:dyDescent="0.2">
      <c r="A216" s="654" t="s">
        <v>58</v>
      </c>
      <c r="B216" s="654" t="s">
        <v>599</v>
      </c>
      <c r="C216" s="654" t="s">
        <v>636</v>
      </c>
      <c r="D216" s="654" t="s">
        <v>60</v>
      </c>
      <c r="E216" s="654" t="s">
        <v>346</v>
      </c>
      <c r="F216" s="655" t="s">
        <v>639</v>
      </c>
      <c r="G216" s="656"/>
      <c r="H216" s="657"/>
      <c r="I216" s="657"/>
      <c r="J216" s="657"/>
      <c r="K216" s="657"/>
      <c r="L216" s="657"/>
      <c r="M216" s="657"/>
      <c r="N216" s="657"/>
      <c r="O216" s="658"/>
      <c r="P216" s="656"/>
      <c r="Q216" s="654"/>
      <c r="R216" s="654"/>
      <c r="S216" s="654"/>
    </row>
    <row r="217" spans="1:19" ht="15" customHeight="1" x14ac:dyDescent="0.2">
      <c r="A217" s="654" t="s">
        <v>58</v>
      </c>
      <c r="B217" s="654" t="s">
        <v>599</v>
      </c>
      <c r="C217" s="654" t="s">
        <v>636</v>
      </c>
      <c r="D217" s="654" t="s">
        <v>60</v>
      </c>
      <c r="E217" s="654" t="s">
        <v>346</v>
      </c>
      <c r="F217" s="655" t="s">
        <v>638</v>
      </c>
      <c r="G217" s="656"/>
      <c r="H217" s="657"/>
      <c r="I217" s="657"/>
      <c r="J217" s="657"/>
      <c r="K217" s="657"/>
      <c r="L217" s="657"/>
      <c r="M217" s="657"/>
      <c r="N217" s="657"/>
      <c r="O217" s="658"/>
      <c r="P217" s="656"/>
      <c r="Q217" s="654"/>
      <c r="R217" s="654"/>
      <c r="S217" s="654"/>
    </row>
    <row r="218" spans="1:19" ht="15" customHeight="1" x14ac:dyDescent="0.2">
      <c r="A218" s="654" t="s">
        <v>58</v>
      </c>
      <c r="B218" s="654" t="s">
        <v>599</v>
      </c>
      <c r="C218" s="654" t="s">
        <v>636</v>
      </c>
      <c r="D218" s="654" t="s">
        <v>60</v>
      </c>
      <c r="E218" s="654" t="s">
        <v>346</v>
      </c>
      <c r="F218" s="655" t="s">
        <v>637</v>
      </c>
      <c r="G218" s="656"/>
      <c r="H218" s="657"/>
      <c r="I218" s="657"/>
      <c r="J218" s="657"/>
      <c r="K218" s="657"/>
      <c r="L218" s="657"/>
      <c r="M218" s="657"/>
      <c r="N218" s="657"/>
      <c r="O218" s="658"/>
      <c r="P218" s="656"/>
      <c r="Q218" s="654"/>
      <c r="R218" s="654"/>
      <c r="S218" s="654"/>
    </row>
    <row r="219" spans="1:19" ht="15" customHeight="1" x14ac:dyDescent="0.2">
      <c r="A219" s="654" t="s">
        <v>58</v>
      </c>
      <c r="B219" s="654" t="s">
        <v>599</v>
      </c>
      <c r="C219" s="654" t="s">
        <v>636</v>
      </c>
      <c r="D219" s="654" t="s">
        <v>60</v>
      </c>
      <c r="E219" s="654" t="s">
        <v>346</v>
      </c>
      <c r="F219" s="655" t="s">
        <v>635</v>
      </c>
      <c r="G219" s="656"/>
      <c r="H219" s="657"/>
      <c r="I219" s="657"/>
      <c r="J219" s="657"/>
      <c r="K219" s="657"/>
      <c r="L219" s="657"/>
      <c r="M219" s="657"/>
      <c r="N219" s="657"/>
      <c r="O219" s="658"/>
      <c r="P219" s="656"/>
      <c r="Q219" s="654"/>
      <c r="R219" s="654"/>
      <c r="S219" s="654"/>
    </row>
    <row r="220" spans="1:19" ht="15" customHeight="1" x14ac:dyDescent="0.2">
      <c r="A220" s="654" t="s">
        <v>48</v>
      </c>
      <c r="B220" s="654" t="s">
        <v>599</v>
      </c>
      <c r="C220" s="654" t="s">
        <v>629</v>
      </c>
      <c r="D220" s="654" t="s">
        <v>96</v>
      </c>
      <c r="E220" s="654" t="s">
        <v>346</v>
      </c>
      <c r="F220" s="655" t="s">
        <v>634</v>
      </c>
      <c r="G220" s="656"/>
      <c r="H220" s="657"/>
      <c r="I220" s="657"/>
      <c r="J220" s="657"/>
      <c r="K220" s="657"/>
      <c r="L220" s="657"/>
      <c r="M220" s="657"/>
      <c r="N220" s="657"/>
      <c r="O220" s="658"/>
      <c r="P220" s="656"/>
      <c r="Q220" s="654"/>
      <c r="R220" s="654"/>
      <c r="S220" s="654"/>
    </row>
    <row r="221" spans="1:19" ht="15" customHeight="1" x14ac:dyDescent="0.2">
      <c r="A221" s="654" t="s">
        <v>48</v>
      </c>
      <c r="B221" s="654" t="s">
        <v>599</v>
      </c>
      <c r="C221" s="654" t="s">
        <v>629</v>
      </c>
      <c r="D221" s="654" t="s">
        <v>96</v>
      </c>
      <c r="E221" s="654" t="s">
        <v>346</v>
      </c>
      <c r="F221" s="655" t="s">
        <v>633</v>
      </c>
      <c r="G221" s="656"/>
      <c r="H221" s="657"/>
      <c r="I221" s="657"/>
      <c r="J221" s="657"/>
      <c r="K221" s="657"/>
      <c r="L221" s="657"/>
      <c r="M221" s="657"/>
      <c r="N221" s="657"/>
      <c r="O221" s="658"/>
      <c r="P221" s="656"/>
      <c r="Q221" s="654"/>
      <c r="R221" s="654"/>
      <c r="S221" s="654"/>
    </row>
    <row r="222" spans="1:19" ht="15" customHeight="1" x14ac:dyDescent="0.2">
      <c r="A222" s="654" t="s">
        <v>48</v>
      </c>
      <c r="B222" s="654" t="s">
        <v>599</v>
      </c>
      <c r="C222" s="654" t="s">
        <v>629</v>
      </c>
      <c r="D222" s="654" t="s">
        <v>96</v>
      </c>
      <c r="E222" s="654" t="s">
        <v>346</v>
      </c>
      <c r="F222" s="655" t="s">
        <v>632</v>
      </c>
      <c r="G222" s="656"/>
      <c r="H222" s="657"/>
      <c r="I222" s="657"/>
      <c r="J222" s="657"/>
      <c r="K222" s="657"/>
      <c r="L222" s="657"/>
      <c r="M222" s="657"/>
      <c r="N222" s="657"/>
      <c r="O222" s="658"/>
      <c r="P222" s="656"/>
      <c r="Q222" s="654"/>
      <c r="R222" s="654"/>
      <c r="S222" s="654"/>
    </row>
    <row r="223" spans="1:19" ht="15" customHeight="1" x14ac:dyDescent="0.2">
      <c r="A223" s="654" t="s">
        <v>48</v>
      </c>
      <c r="B223" s="654" t="s">
        <v>599</v>
      </c>
      <c r="C223" s="654" t="s">
        <v>629</v>
      </c>
      <c r="D223" s="654" t="s">
        <v>96</v>
      </c>
      <c r="E223" s="654" t="s">
        <v>346</v>
      </c>
      <c r="F223" s="655" t="s">
        <v>631</v>
      </c>
      <c r="G223" s="656"/>
      <c r="H223" s="657"/>
      <c r="I223" s="657"/>
      <c r="J223" s="657"/>
      <c r="K223" s="657"/>
      <c r="L223" s="657"/>
      <c r="M223" s="657"/>
      <c r="N223" s="657"/>
      <c r="O223" s="658"/>
      <c r="P223" s="656"/>
      <c r="Q223" s="654"/>
      <c r="R223" s="654"/>
      <c r="S223" s="654"/>
    </row>
    <row r="224" spans="1:19" ht="15" customHeight="1" x14ac:dyDescent="0.2">
      <c r="A224" s="654" t="s">
        <v>48</v>
      </c>
      <c r="B224" s="654" t="s">
        <v>599</v>
      </c>
      <c r="C224" s="654" t="s">
        <v>629</v>
      </c>
      <c r="D224" s="654" t="s">
        <v>96</v>
      </c>
      <c r="E224" s="654" t="s">
        <v>346</v>
      </c>
      <c r="F224" s="655" t="s">
        <v>630</v>
      </c>
      <c r="G224" s="656"/>
      <c r="H224" s="657"/>
      <c r="I224" s="657"/>
      <c r="J224" s="657"/>
      <c r="K224" s="657"/>
      <c r="L224" s="657"/>
      <c r="M224" s="657"/>
      <c r="N224" s="657"/>
      <c r="O224" s="658"/>
      <c r="P224" s="656"/>
      <c r="Q224" s="654"/>
      <c r="R224" s="654"/>
      <c r="S224" s="654"/>
    </row>
    <row r="225" spans="1:19" ht="15" customHeight="1" x14ac:dyDescent="0.2">
      <c r="A225" s="654" t="s">
        <v>48</v>
      </c>
      <c r="B225" s="654" t="s">
        <v>599</v>
      </c>
      <c r="C225" s="654" t="s">
        <v>629</v>
      </c>
      <c r="D225" s="654" t="s">
        <v>96</v>
      </c>
      <c r="E225" s="654" t="s">
        <v>346</v>
      </c>
      <c r="F225" s="655" t="s">
        <v>628</v>
      </c>
      <c r="G225" s="656"/>
      <c r="H225" s="657"/>
      <c r="I225" s="657"/>
      <c r="J225" s="657"/>
      <c r="K225" s="657"/>
      <c r="L225" s="657"/>
      <c r="M225" s="657"/>
      <c r="N225" s="657"/>
      <c r="O225" s="658"/>
      <c r="P225" s="656"/>
      <c r="Q225" s="654"/>
      <c r="R225" s="654"/>
      <c r="S225" s="654"/>
    </row>
    <row r="226" spans="1:19" ht="15" customHeight="1" x14ac:dyDescent="0.2">
      <c r="A226" s="654" t="s">
        <v>48</v>
      </c>
      <c r="B226" s="654" t="s">
        <v>599</v>
      </c>
      <c r="C226" s="654" t="s">
        <v>627</v>
      </c>
      <c r="D226" s="654" t="s">
        <v>96</v>
      </c>
      <c r="E226" s="654" t="s">
        <v>346</v>
      </c>
      <c r="F226" s="655" t="s">
        <v>626</v>
      </c>
      <c r="G226" s="656"/>
      <c r="H226" s="657"/>
      <c r="I226" s="657"/>
      <c r="J226" s="657"/>
      <c r="K226" s="657"/>
      <c r="L226" s="657"/>
      <c r="M226" s="657"/>
      <c r="N226" s="657"/>
      <c r="O226" s="658"/>
      <c r="P226" s="656"/>
      <c r="Q226" s="654"/>
      <c r="R226" s="654"/>
      <c r="S226" s="654"/>
    </row>
    <row r="227" spans="1:19" ht="15" customHeight="1" x14ac:dyDescent="0.2">
      <c r="A227" s="654" t="s">
        <v>48</v>
      </c>
      <c r="B227" s="654" t="s">
        <v>599</v>
      </c>
      <c r="C227" s="654" t="s">
        <v>625</v>
      </c>
      <c r="D227" s="654" t="s">
        <v>96</v>
      </c>
      <c r="E227" s="654" t="s">
        <v>346</v>
      </c>
      <c r="F227" s="655" t="s">
        <v>624</v>
      </c>
      <c r="G227" s="656"/>
      <c r="H227" s="657"/>
      <c r="I227" s="657"/>
      <c r="J227" s="657"/>
      <c r="K227" s="657"/>
      <c r="L227" s="657"/>
      <c r="M227" s="657"/>
      <c r="N227" s="657"/>
      <c r="O227" s="658"/>
      <c r="P227" s="656"/>
      <c r="Q227" s="654"/>
      <c r="R227" s="654"/>
      <c r="S227" s="654"/>
    </row>
    <row r="228" spans="1:19" ht="15" customHeight="1" x14ac:dyDescent="0.2">
      <c r="A228" s="654" t="s">
        <v>48</v>
      </c>
      <c r="B228" s="654" t="s">
        <v>599</v>
      </c>
      <c r="C228" s="654" t="s">
        <v>612</v>
      </c>
      <c r="D228" s="654" t="s">
        <v>96</v>
      </c>
      <c r="E228" s="654" t="s">
        <v>346</v>
      </c>
      <c r="F228" s="655" t="s">
        <v>623</v>
      </c>
      <c r="G228" s="656"/>
      <c r="H228" s="657"/>
      <c r="I228" s="657"/>
      <c r="J228" s="657"/>
      <c r="K228" s="657"/>
      <c r="L228" s="657"/>
      <c r="M228" s="657"/>
      <c r="N228" s="657"/>
      <c r="O228" s="658"/>
      <c r="P228" s="656"/>
      <c r="Q228" s="654"/>
      <c r="R228" s="654"/>
      <c r="S228" s="654"/>
    </row>
    <row r="229" spans="1:19" ht="15" customHeight="1" x14ac:dyDescent="0.2">
      <c r="A229" s="654" t="s">
        <v>48</v>
      </c>
      <c r="B229" s="654" t="s">
        <v>599</v>
      </c>
      <c r="C229" s="654" t="s">
        <v>612</v>
      </c>
      <c r="D229" s="654" t="s">
        <v>96</v>
      </c>
      <c r="E229" s="654" t="s">
        <v>346</v>
      </c>
      <c r="F229" s="655" t="s">
        <v>622</v>
      </c>
      <c r="G229" s="656"/>
      <c r="H229" s="657"/>
      <c r="I229" s="657"/>
      <c r="J229" s="657"/>
      <c r="K229" s="657"/>
      <c r="L229" s="657"/>
      <c r="M229" s="657"/>
      <c r="N229" s="657"/>
      <c r="O229" s="658"/>
      <c r="P229" s="656"/>
      <c r="Q229" s="654"/>
      <c r="R229" s="654"/>
      <c r="S229" s="654"/>
    </row>
    <row r="230" spans="1:19" ht="15" customHeight="1" x14ac:dyDescent="0.2">
      <c r="A230" s="654" t="s">
        <v>48</v>
      </c>
      <c r="B230" s="654" t="s">
        <v>599</v>
      </c>
      <c r="C230" s="654" t="s">
        <v>612</v>
      </c>
      <c r="D230" s="654" t="s">
        <v>96</v>
      </c>
      <c r="E230" s="654" t="s">
        <v>346</v>
      </c>
      <c r="F230" s="655" t="s">
        <v>621</v>
      </c>
      <c r="G230" s="656"/>
      <c r="H230" s="657"/>
      <c r="I230" s="657"/>
      <c r="J230" s="657"/>
      <c r="K230" s="657"/>
      <c r="L230" s="657"/>
      <c r="M230" s="657"/>
      <c r="N230" s="657"/>
      <c r="O230" s="658"/>
      <c r="P230" s="656"/>
      <c r="Q230" s="654"/>
      <c r="R230" s="654"/>
      <c r="S230" s="654"/>
    </row>
    <row r="231" spans="1:19" ht="15" customHeight="1" x14ac:dyDescent="0.2">
      <c r="A231" s="654" t="s">
        <v>48</v>
      </c>
      <c r="B231" s="654" t="s">
        <v>599</v>
      </c>
      <c r="C231" s="654" t="s">
        <v>612</v>
      </c>
      <c r="D231" s="654" t="s">
        <v>96</v>
      </c>
      <c r="E231" s="654" t="s">
        <v>346</v>
      </c>
      <c r="F231" s="655" t="s">
        <v>620</v>
      </c>
      <c r="G231" s="656"/>
      <c r="H231" s="657"/>
      <c r="I231" s="657"/>
      <c r="J231" s="657"/>
      <c r="K231" s="657"/>
      <c r="L231" s="657"/>
      <c r="M231" s="657"/>
      <c r="N231" s="657"/>
      <c r="O231" s="658"/>
      <c r="P231" s="656"/>
      <c r="Q231" s="654"/>
      <c r="R231" s="654"/>
      <c r="S231" s="654"/>
    </row>
    <row r="232" spans="1:19" ht="15" customHeight="1" x14ac:dyDescent="0.2">
      <c r="A232" s="654" t="s">
        <v>48</v>
      </c>
      <c r="B232" s="654" t="s">
        <v>599</v>
      </c>
      <c r="C232" s="654" t="s">
        <v>612</v>
      </c>
      <c r="D232" s="654" t="s">
        <v>96</v>
      </c>
      <c r="E232" s="654" t="s">
        <v>346</v>
      </c>
      <c r="F232" s="655" t="s">
        <v>619</v>
      </c>
      <c r="G232" s="656"/>
      <c r="H232" s="657"/>
      <c r="I232" s="657"/>
      <c r="J232" s="657"/>
      <c r="K232" s="657"/>
      <c r="L232" s="657"/>
      <c r="M232" s="657"/>
      <c r="N232" s="657"/>
      <c r="O232" s="658"/>
      <c r="P232" s="656"/>
      <c r="Q232" s="654"/>
      <c r="R232" s="654"/>
      <c r="S232" s="654"/>
    </row>
    <row r="233" spans="1:19" ht="15" customHeight="1" x14ac:dyDescent="0.2">
      <c r="A233" s="654" t="s">
        <v>48</v>
      </c>
      <c r="B233" s="654" t="s">
        <v>599</v>
      </c>
      <c r="C233" s="654" t="s">
        <v>612</v>
      </c>
      <c r="D233" s="654" t="s">
        <v>96</v>
      </c>
      <c r="E233" s="654" t="s">
        <v>346</v>
      </c>
      <c r="F233" s="655" t="s">
        <v>618</v>
      </c>
      <c r="G233" s="656"/>
      <c r="H233" s="657"/>
      <c r="I233" s="657"/>
      <c r="J233" s="657"/>
      <c r="K233" s="657"/>
      <c r="L233" s="657"/>
      <c r="M233" s="657"/>
      <c r="N233" s="657"/>
      <c r="O233" s="658"/>
      <c r="P233" s="656"/>
      <c r="Q233" s="654"/>
      <c r="R233" s="654"/>
      <c r="S233" s="654"/>
    </row>
    <row r="234" spans="1:19" ht="15" customHeight="1" x14ac:dyDescent="0.2">
      <c r="A234" s="654" t="s">
        <v>48</v>
      </c>
      <c r="B234" s="654" t="s">
        <v>599</v>
      </c>
      <c r="C234" s="654" t="s">
        <v>612</v>
      </c>
      <c r="D234" s="654" t="s">
        <v>96</v>
      </c>
      <c r="E234" s="654" t="s">
        <v>346</v>
      </c>
      <c r="F234" s="655" t="s">
        <v>617</v>
      </c>
      <c r="G234" s="656"/>
      <c r="H234" s="657"/>
      <c r="I234" s="657"/>
      <c r="J234" s="657"/>
      <c r="K234" s="657"/>
      <c r="L234" s="657"/>
      <c r="M234" s="657"/>
      <c r="N234" s="657"/>
      <c r="O234" s="658"/>
      <c r="P234" s="656"/>
      <c r="Q234" s="654"/>
      <c r="R234" s="654"/>
      <c r="S234" s="654"/>
    </row>
    <row r="235" spans="1:19" ht="15" customHeight="1" x14ac:dyDescent="0.2">
      <c r="A235" s="654" t="s">
        <v>48</v>
      </c>
      <c r="B235" s="654" t="s">
        <v>599</v>
      </c>
      <c r="C235" s="654" t="s">
        <v>612</v>
      </c>
      <c r="D235" s="654" t="s">
        <v>96</v>
      </c>
      <c r="E235" s="654" t="s">
        <v>346</v>
      </c>
      <c r="F235" s="655" t="s">
        <v>616</v>
      </c>
      <c r="G235" s="656"/>
      <c r="H235" s="657">
        <v>400</v>
      </c>
      <c r="I235" s="657"/>
      <c r="J235" s="657"/>
      <c r="K235" s="657"/>
      <c r="L235" s="657"/>
      <c r="M235" s="657"/>
      <c r="N235" s="657"/>
      <c r="O235" s="658"/>
      <c r="P235" s="656"/>
      <c r="Q235" s="654"/>
      <c r="R235" s="654"/>
      <c r="S235" s="654"/>
    </row>
    <row r="236" spans="1:19" ht="15" customHeight="1" x14ac:dyDescent="0.2">
      <c r="A236" s="654" t="s">
        <v>48</v>
      </c>
      <c r="B236" s="654" t="s">
        <v>599</v>
      </c>
      <c r="C236" s="654" t="s">
        <v>612</v>
      </c>
      <c r="D236" s="654" t="s">
        <v>96</v>
      </c>
      <c r="E236" s="654" t="s">
        <v>346</v>
      </c>
      <c r="F236" s="655" t="s">
        <v>615</v>
      </c>
      <c r="G236" s="656"/>
      <c r="H236" s="657"/>
      <c r="I236" s="657"/>
      <c r="J236" s="657"/>
      <c r="K236" s="657"/>
      <c r="L236" s="657"/>
      <c r="M236" s="657"/>
      <c r="N236" s="657"/>
      <c r="O236" s="658"/>
      <c r="P236" s="656"/>
      <c r="Q236" s="654"/>
      <c r="R236" s="654"/>
      <c r="S236" s="654"/>
    </row>
    <row r="237" spans="1:19" ht="15" customHeight="1" x14ac:dyDescent="0.2">
      <c r="A237" s="654" t="s">
        <v>48</v>
      </c>
      <c r="B237" s="654" t="s">
        <v>599</v>
      </c>
      <c r="C237" s="654" t="s">
        <v>612</v>
      </c>
      <c r="D237" s="654" t="s">
        <v>96</v>
      </c>
      <c r="E237" s="654" t="s">
        <v>346</v>
      </c>
      <c r="F237" s="655" t="s">
        <v>614</v>
      </c>
      <c r="G237" s="656"/>
      <c r="H237" s="657"/>
      <c r="I237" s="657"/>
      <c r="J237" s="657"/>
      <c r="K237" s="657"/>
      <c r="L237" s="657"/>
      <c r="M237" s="657"/>
      <c r="N237" s="657"/>
      <c r="O237" s="658"/>
      <c r="P237" s="656"/>
      <c r="Q237" s="654"/>
      <c r="R237" s="654"/>
      <c r="S237" s="654"/>
    </row>
    <row r="238" spans="1:19" ht="15" customHeight="1" x14ac:dyDescent="0.2">
      <c r="A238" s="654" t="s">
        <v>48</v>
      </c>
      <c r="B238" s="654" t="s">
        <v>599</v>
      </c>
      <c r="C238" s="654" t="s">
        <v>612</v>
      </c>
      <c r="D238" s="654" t="s">
        <v>96</v>
      </c>
      <c r="E238" s="654" t="s">
        <v>346</v>
      </c>
      <c r="F238" s="655" t="s">
        <v>613</v>
      </c>
      <c r="G238" s="656"/>
      <c r="H238" s="657">
        <v>1500</v>
      </c>
      <c r="I238" s="657"/>
      <c r="J238" s="657"/>
      <c r="K238" s="657"/>
      <c r="L238" s="657"/>
      <c r="M238" s="657"/>
      <c r="N238" s="657"/>
      <c r="O238" s="658"/>
      <c r="P238" s="656"/>
      <c r="Q238" s="654"/>
      <c r="R238" s="654"/>
      <c r="S238" s="654"/>
    </row>
    <row r="239" spans="1:19" ht="15" customHeight="1" x14ac:dyDescent="0.2">
      <c r="A239" s="654" t="s">
        <v>48</v>
      </c>
      <c r="B239" s="654" t="s">
        <v>599</v>
      </c>
      <c r="C239" s="654" t="s">
        <v>612</v>
      </c>
      <c r="D239" s="654" t="s">
        <v>96</v>
      </c>
      <c r="E239" s="654" t="s">
        <v>346</v>
      </c>
      <c r="F239" s="655" t="s">
        <v>611</v>
      </c>
      <c r="G239" s="656"/>
      <c r="H239" s="657"/>
      <c r="I239" s="657"/>
      <c r="J239" s="657"/>
      <c r="K239" s="657"/>
      <c r="L239" s="657"/>
      <c r="M239" s="657"/>
      <c r="N239" s="657"/>
      <c r="O239" s="658"/>
      <c r="P239" s="656"/>
      <c r="Q239" s="654"/>
      <c r="R239" s="654"/>
      <c r="S239" s="654"/>
    </row>
    <row r="240" spans="1:19" ht="15" customHeight="1" x14ac:dyDescent="0.2">
      <c r="A240" s="654" t="s">
        <v>37</v>
      </c>
      <c r="B240" s="654" t="s">
        <v>599</v>
      </c>
      <c r="C240" s="654" t="s">
        <v>603</v>
      </c>
      <c r="D240" s="654" t="s">
        <v>603</v>
      </c>
      <c r="E240" s="654" t="s">
        <v>346</v>
      </c>
      <c r="F240" s="655" t="s">
        <v>610</v>
      </c>
      <c r="G240" s="656"/>
      <c r="H240" s="657"/>
      <c r="I240" s="657"/>
      <c r="J240" s="657"/>
      <c r="K240" s="657"/>
      <c r="L240" s="657"/>
      <c r="M240" s="657"/>
      <c r="N240" s="657"/>
      <c r="O240" s="658"/>
      <c r="P240" s="656"/>
      <c r="Q240" s="654"/>
      <c r="R240" s="654"/>
      <c r="S240" s="654"/>
    </row>
    <row r="241" spans="1:19" ht="15" customHeight="1" x14ac:dyDescent="0.2">
      <c r="A241" s="654" t="s">
        <v>37</v>
      </c>
      <c r="B241" s="654" t="s">
        <v>599</v>
      </c>
      <c r="C241" s="654" t="s">
        <v>603</v>
      </c>
      <c r="D241" s="654" t="s">
        <v>603</v>
      </c>
      <c r="E241" s="654" t="s">
        <v>346</v>
      </c>
      <c r="F241" s="655" t="s">
        <v>609</v>
      </c>
      <c r="G241" s="656"/>
      <c r="H241" s="657">
        <v>300</v>
      </c>
      <c r="I241" s="657"/>
      <c r="J241" s="657"/>
      <c r="K241" s="657"/>
      <c r="L241" s="657"/>
      <c r="M241" s="657"/>
      <c r="N241" s="657"/>
      <c r="O241" s="658"/>
      <c r="P241" s="656"/>
      <c r="Q241" s="654"/>
      <c r="R241" s="654"/>
      <c r="S241" s="654"/>
    </row>
    <row r="242" spans="1:19" ht="15" customHeight="1" x14ac:dyDescent="0.2">
      <c r="A242" s="654" t="s">
        <v>37</v>
      </c>
      <c r="B242" s="654" t="s">
        <v>599</v>
      </c>
      <c r="C242" s="654" t="s">
        <v>603</v>
      </c>
      <c r="D242" s="654" t="s">
        <v>603</v>
      </c>
      <c r="E242" s="654" t="s">
        <v>346</v>
      </c>
      <c r="F242" s="655" t="s">
        <v>600</v>
      </c>
      <c r="G242" s="656"/>
      <c r="H242" s="657">
        <v>800</v>
      </c>
      <c r="I242" s="657"/>
      <c r="J242" s="657"/>
      <c r="K242" s="657"/>
      <c r="L242" s="657"/>
      <c r="M242" s="657"/>
      <c r="N242" s="657"/>
      <c r="O242" s="658"/>
      <c r="P242" s="656"/>
      <c r="Q242" s="654"/>
      <c r="R242" s="654"/>
      <c r="S242" s="654"/>
    </row>
    <row r="243" spans="1:19" ht="15" customHeight="1" x14ac:dyDescent="0.2">
      <c r="A243" s="654" t="s">
        <v>37</v>
      </c>
      <c r="B243" s="654" t="s">
        <v>599</v>
      </c>
      <c r="C243" s="654" t="s">
        <v>603</v>
      </c>
      <c r="D243" s="654" t="s">
        <v>603</v>
      </c>
      <c r="E243" s="654" t="s">
        <v>346</v>
      </c>
      <c r="F243" s="655" t="s">
        <v>608</v>
      </c>
      <c r="G243" s="656"/>
      <c r="H243" s="657"/>
      <c r="I243" s="657"/>
      <c r="J243" s="657"/>
      <c r="K243" s="657"/>
      <c r="L243" s="657"/>
      <c r="M243" s="657"/>
      <c r="N243" s="657"/>
      <c r="O243" s="658"/>
      <c r="P243" s="656"/>
      <c r="Q243" s="654"/>
      <c r="R243" s="654"/>
      <c r="S243" s="654"/>
    </row>
    <row r="244" spans="1:19" ht="15" customHeight="1" x14ac:dyDescent="0.2">
      <c r="A244" s="654" t="s">
        <v>37</v>
      </c>
      <c r="B244" s="654" t="s">
        <v>599</v>
      </c>
      <c r="C244" s="654" t="s">
        <v>603</v>
      </c>
      <c r="D244" s="654" t="s">
        <v>603</v>
      </c>
      <c r="E244" s="654" t="s">
        <v>346</v>
      </c>
      <c r="F244" s="655" t="s">
        <v>607</v>
      </c>
      <c r="G244" s="656"/>
      <c r="H244" s="657"/>
      <c r="I244" s="657"/>
      <c r="J244" s="657"/>
      <c r="K244" s="657"/>
      <c r="L244" s="657"/>
      <c r="M244" s="657"/>
      <c r="N244" s="657"/>
      <c r="O244" s="658"/>
      <c r="P244" s="656"/>
      <c r="Q244" s="654"/>
      <c r="R244" s="654"/>
      <c r="S244" s="654"/>
    </row>
    <row r="245" spans="1:19" ht="15" customHeight="1" x14ac:dyDescent="0.2">
      <c r="A245" s="654" t="s">
        <v>37</v>
      </c>
      <c r="B245" s="654" t="s">
        <v>599</v>
      </c>
      <c r="C245" s="654" t="s">
        <v>603</v>
      </c>
      <c r="D245" s="654" t="s">
        <v>603</v>
      </c>
      <c r="E245" s="654" t="s">
        <v>346</v>
      </c>
      <c r="F245" s="655" t="s">
        <v>606</v>
      </c>
      <c r="G245" s="656" t="s">
        <v>349</v>
      </c>
      <c r="H245" s="657"/>
      <c r="I245" s="657"/>
      <c r="J245" s="657"/>
      <c r="K245" s="657"/>
      <c r="L245" s="657"/>
      <c r="M245" s="657"/>
      <c r="N245" s="657"/>
      <c r="O245" s="658"/>
      <c r="P245" s="656"/>
      <c r="Q245" s="654"/>
      <c r="R245" s="654"/>
      <c r="S245" s="654"/>
    </row>
    <row r="246" spans="1:19" ht="15" customHeight="1" x14ac:dyDescent="0.2">
      <c r="A246" s="654" t="s">
        <v>37</v>
      </c>
      <c r="B246" s="654" t="s">
        <v>599</v>
      </c>
      <c r="C246" s="654" t="s">
        <v>603</v>
      </c>
      <c r="D246" s="654" t="s">
        <v>603</v>
      </c>
      <c r="E246" s="654" t="s">
        <v>346</v>
      </c>
      <c r="F246" s="655" t="s">
        <v>605</v>
      </c>
      <c r="G246" s="656"/>
      <c r="H246" s="657"/>
      <c r="I246" s="657"/>
      <c r="J246" s="657"/>
      <c r="K246" s="657"/>
      <c r="L246" s="657"/>
      <c r="M246" s="657"/>
      <c r="N246" s="657"/>
      <c r="O246" s="658"/>
      <c r="P246" s="656"/>
      <c r="Q246" s="654"/>
      <c r="R246" s="654"/>
      <c r="S246" s="654"/>
    </row>
    <row r="247" spans="1:19" ht="15" customHeight="1" x14ac:dyDescent="0.2">
      <c r="A247" s="654" t="s">
        <v>37</v>
      </c>
      <c r="B247" s="654" t="s">
        <v>599</v>
      </c>
      <c r="C247" s="654" t="s">
        <v>603</v>
      </c>
      <c r="D247" s="654" t="s">
        <v>603</v>
      </c>
      <c r="E247" s="654" t="s">
        <v>346</v>
      </c>
      <c r="F247" s="655" t="s">
        <v>604</v>
      </c>
      <c r="G247" s="656"/>
      <c r="H247" s="657"/>
      <c r="I247" s="657"/>
      <c r="J247" s="657"/>
      <c r="K247" s="657"/>
      <c r="L247" s="657"/>
      <c r="M247" s="657"/>
      <c r="N247" s="657"/>
      <c r="O247" s="658"/>
      <c r="P247" s="656"/>
      <c r="Q247" s="654"/>
      <c r="R247" s="654"/>
      <c r="S247" s="654"/>
    </row>
    <row r="248" spans="1:19" ht="15" customHeight="1" x14ac:dyDescent="0.2">
      <c r="A248" s="654" t="s">
        <v>37</v>
      </c>
      <c r="B248" s="654" t="s">
        <v>599</v>
      </c>
      <c r="C248" s="654" t="s">
        <v>603</v>
      </c>
      <c r="D248" s="654" t="s">
        <v>603</v>
      </c>
      <c r="E248" s="654" t="s">
        <v>346</v>
      </c>
      <c r="F248" s="655" t="s">
        <v>602</v>
      </c>
      <c r="G248" s="656"/>
      <c r="H248" s="657"/>
      <c r="I248" s="657"/>
      <c r="J248" s="657"/>
      <c r="K248" s="657"/>
      <c r="L248" s="657"/>
      <c r="M248" s="657"/>
      <c r="N248" s="657"/>
      <c r="O248" s="658"/>
      <c r="P248" s="656"/>
      <c r="Q248" s="654"/>
      <c r="R248" s="654"/>
      <c r="S248" s="654"/>
    </row>
    <row r="249" spans="1:19" ht="15" customHeight="1" x14ac:dyDescent="0.2">
      <c r="A249" s="654" t="s">
        <v>8</v>
      </c>
      <c r="B249" s="654" t="s">
        <v>599</v>
      </c>
      <c r="C249" s="654"/>
      <c r="D249" s="654" t="s">
        <v>26</v>
      </c>
      <c r="E249" s="654" t="s">
        <v>346</v>
      </c>
      <c r="F249" s="655" t="s">
        <v>601</v>
      </c>
      <c r="G249" s="656"/>
      <c r="H249" s="657"/>
      <c r="I249" s="657"/>
      <c r="J249" s="657"/>
      <c r="K249" s="657"/>
      <c r="L249" s="657"/>
      <c r="M249" s="657"/>
      <c r="N249" s="657"/>
      <c r="O249" s="658"/>
      <c r="P249" s="656"/>
      <c r="Q249" s="654"/>
      <c r="R249" s="654"/>
      <c r="S249" s="654"/>
    </row>
    <row r="250" spans="1:19" ht="15" customHeight="1" x14ac:dyDescent="0.2">
      <c r="A250" s="654" t="s">
        <v>8</v>
      </c>
      <c r="B250" s="654" t="s">
        <v>599</v>
      </c>
      <c r="C250" s="654"/>
      <c r="D250" s="654" t="s">
        <v>26</v>
      </c>
      <c r="E250" s="654" t="s">
        <v>346</v>
      </c>
      <c r="F250" s="655" t="s">
        <v>600</v>
      </c>
      <c r="G250" s="656"/>
      <c r="H250" s="657">
        <v>800</v>
      </c>
      <c r="I250" s="657"/>
      <c r="J250" s="657"/>
      <c r="K250" s="657"/>
      <c r="L250" s="657"/>
      <c r="M250" s="657"/>
      <c r="N250" s="657"/>
      <c r="O250" s="658"/>
      <c r="P250" s="656"/>
      <c r="Q250" s="654"/>
      <c r="R250" s="654"/>
      <c r="S250" s="654"/>
    </row>
    <row r="251" spans="1:19" ht="15" customHeight="1" x14ac:dyDescent="0.2">
      <c r="A251" s="654"/>
      <c r="B251" s="654" t="s">
        <v>599</v>
      </c>
      <c r="C251" s="654"/>
      <c r="D251" s="654"/>
      <c r="E251" s="654" t="s">
        <v>346</v>
      </c>
      <c r="F251" s="655" t="s">
        <v>598</v>
      </c>
      <c r="G251" s="656"/>
      <c r="H251" s="657"/>
      <c r="I251" s="657"/>
      <c r="J251" s="657"/>
      <c r="K251" s="657"/>
      <c r="L251" s="657"/>
      <c r="M251" s="657"/>
      <c r="N251" s="657"/>
      <c r="O251" s="658"/>
      <c r="P251" s="656"/>
      <c r="Q251" s="654"/>
      <c r="R251" s="654"/>
      <c r="S251" s="654"/>
    </row>
    <row r="252" spans="1:19" ht="15" customHeight="1" x14ac:dyDescent="0.2">
      <c r="A252" s="654" t="s">
        <v>48</v>
      </c>
      <c r="B252" s="654" t="s">
        <v>584</v>
      </c>
      <c r="C252" s="654" t="s">
        <v>588</v>
      </c>
      <c r="D252" s="654" t="s">
        <v>47</v>
      </c>
      <c r="E252" s="654" t="s">
        <v>346</v>
      </c>
      <c r="F252" s="655" t="s">
        <v>595</v>
      </c>
      <c r="G252" s="656" t="s">
        <v>349</v>
      </c>
      <c r="H252" s="657">
        <v>1500</v>
      </c>
      <c r="I252" s="657"/>
      <c r="J252" s="657"/>
      <c r="K252" s="657"/>
      <c r="L252" s="657"/>
      <c r="M252" s="657"/>
      <c r="N252" s="657"/>
      <c r="O252" s="658">
        <v>1500</v>
      </c>
      <c r="P252" s="656"/>
      <c r="Q252" s="654"/>
      <c r="R252" s="654"/>
      <c r="S252" s="654"/>
    </row>
    <row r="253" spans="1:19" ht="15" customHeight="1" x14ac:dyDescent="0.2">
      <c r="A253" s="654" t="s">
        <v>48</v>
      </c>
      <c r="B253" s="654" t="s">
        <v>584</v>
      </c>
      <c r="C253" s="654" t="s">
        <v>588</v>
      </c>
      <c r="D253" s="654" t="s">
        <v>47</v>
      </c>
      <c r="E253" s="654" t="s">
        <v>346</v>
      </c>
      <c r="F253" s="655" t="s">
        <v>594</v>
      </c>
      <c r="G253" s="656" t="s">
        <v>344</v>
      </c>
      <c r="H253" s="657">
        <v>4000</v>
      </c>
      <c r="I253" s="657"/>
      <c r="J253" s="657"/>
      <c r="K253" s="657"/>
      <c r="L253" s="657"/>
      <c r="M253" s="657"/>
      <c r="N253" s="657"/>
      <c r="O253" s="658">
        <v>4000</v>
      </c>
      <c r="P253" s="656"/>
      <c r="Q253" s="654"/>
      <c r="R253" s="654"/>
      <c r="S253" s="654"/>
    </row>
    <row r="254" spans="1:19" ht="15" customHeight="1" x14ac:dyDescent="0.2">
      <c r="A254" s="654" t="s">
        <v>48</v>
      </c>
      <c r="B254" s="654" t="s">
        <v>584</v>
      </c>
      <c r="C254" s="654" t="s">
        <v>588</v>
      </c>
      <c r="D254" s="654" t="s">
        <v>47</v>
      </c>
      <c r="E254" s="654" t="s">
        <v>346</v>
      </c>
      <c r="F254" s="655" t="s">
        <v>597</v>
      </c>
      <c r="G254" s="656"/>
      <c r="H254" s="657"/>
      <c r="I254" s="657"/>
      <c r="J254" s="657"/>
      <c r="K254" s="657"/>
      <c r="L254" s="657"/>
      <c r="M254" s="657"/>
      <c r="N254" s="657"/>
      <c r="O254" s="658"/>
      <c r="P254" s="656"/>
      <c r="Q254" s="654"/>
      <c r="R254" s="654"/>
      <c r="S254" s="654"/>
    </row>
    <row r="255" spans="1:19" ht="15" customHeight="1" x14ac:dyDescent="0.2">
      <c r="A255" s="654" t="s">
        <v>48</v>
      </c>
      <c r="B255" s="654" t="s">
        <v>584</v>
      </c>
      <c r="C255" s="654" t="s">
        <v>588</v>
      </c>
      <c r="D255" s="654" t="s">
        <v>47</v>
      </c>
      <c r="E255" s="654" t="s">
        <v>346</v>
      </c>
      <c r="F255" s="655" t="s">
        <v>596</v>
      </c>
      <c r="G255" s="656"/>
      <c r="H255" s="657"/>
      <c r="I255" s="657"/>
      <c r="J255" s="657"/>
      <c r="K255" s="657"/>
      <c r="L255" s="657"/>
      <c r="M255" s="657"/>
      <c r="N255" s="657"/>
      <c r="O255" s="658"/>
      <c r="P255" s="656"/>
      <c r="Q255" s="654"/>
      <c r="R255" s="654"/>
      <c r="S255" s="654"/>
    </row>
    <row r="256" spans="1:19" ht="15" customHeight="1" x14ac:dyDescent="0.2">
      <c r="A256" s="654" t="s">
        <v>37</v>
      </c>
      <c r="B256" s="654" t="s">
        <v>584</v>
      </c>
      <c r="C256" s="654" t="s">
        <v>588</v>
      </c>
      <c r="D256" s="654" t="s">
        <v>40</v>
      </c>
      <c r="E256" s="654" t="s">
        <v>346</v>
      </c>
      <c r="F256" s="655" t="s">
        <v>595</v>
      </c>
      <c r="G256" s="656"/>
      <c r="H256" s="657">
        <v>1500</v>
      </c>
      <c r="I256" s="657"/>
      <c r="J256" s="657"/>
      <c r="K256" s="657"/>
      <c r="L256" s="657"/>
      <c r="M256" s="657"/>
      <c r="N256" s="657"/>
      <c r="O256" s="658">
        <v>1500</v>
      </c>
      <c r="P256" s="656"/>
      <c r="Q256" s="654"/>
      <c r="R256" s="654"/>
      <c r="S256" s="654"/>
    </row>
    <row r="257" spans="1:19" ht="15" customHeight="1" x14ac:dyDescent="0.2">
      <c r="A257" s="654" t="s">
        <v>37</v>
      </c>
      <c r="B257" s="654" t="s">
        <v>584</v>
      </c>
      <c r="C257" s="654" t="s">
        <v>588</v>
      </c>
      <c r="D257" s="654" t="s">
        <v>40</v>
      </c>
      <c r="E257" s="654" t="s">
        <v>346</v>
      </c>
      <c r="F257" s="655" t="s">
        <v>594</v>
      </c>
      <c r="G257" s="656" t="s">
        <v>349</v>
      </c>
      <c r="H257" s="657">
        <v>4000</v>
      </c>
      <c r="I257" s="657"/>
      <c r="J257" s="657"/>
      <c r="K257" s="657"/>
      <c r="L257" s="657"/>
      <c r="M257" s="657"/>
      <c r="N257" s="657"/>
      <c r="O257" s="658">
        <v>4000</v>
      </c>
      <c r="P257" s="656"/>
      <c r="Q257" s="654"/>
      <c r="R257" s="654"/>
      <c r="S257" s="654"/>
    </row>
    <row r="258" spans="1:19" ht="15" customHeight="1" x14ac:dyDescent="0.2">
      <c r="A258" s="654" t="s">
        <v>37</v>
      </c>
      <c r="B258" s="654" t="s">
        <v>584</v>
      </c>
      <c r="C258" s="654" t="s">
        <v>588</v>
      </c>
      <c r="D258" s="654" t="s">
        <v>40</v>
      </c>
      <c r="E258" s="654" t="s">
        <v>346</v>
      </c>
      <c r="F258" s="655" t="s">
        <v>593</v>
      </c>
      <c r="G258" s="656" t="s">
        <v>349</v>
      </c>
      <c r="H258" s="657">
        <v>3000</v>
      </c>
      <c r="I258" s="657"/>
      <c r="J258" s="657"/>
      <c r="K258" s="657"/>
      <c r="L258" s="657"/>
      <c r="M258" s="657"/>
      <c r="N258" s="657"/>
      <c r="O258" s="658">
        <v>3000</v>
      </c>
      <c r="P258" s="656"/>
      <c r="Q258" s="654"/>
      <c r="R258" s="654"/>
      <c r="S258" s="654"/>
    </row>
    <row r="259" spans="1:19" ht="15" customHeight="1" x14ac:dyDescent="0.2">
      <c r="A259" s="654" t="s">
        <v>37</v>
      </c>
      <c r="B259" s="654" t="s">
        <v>584</v>
      </c>
      <c r="C259" s="654" t="s">
        <v>588</v>
      </c>
      <c r="D259" s="654" t="s">
        <v>40</v>
      </c>
      <c r="E259" s="654" t="s">
        <v>346</v>
      </c>
      <c r="F259" s="655" t="s">
        <v>592</v>
      </c>
      <c r="G259" s="656" t="s">
        <v>349</v>
      </c>
      <c r="H259" s="657"/>
      <c r="I259" s="657"/>
      <c r="J259" s="657"/>
      <c r="K259" s="657"/>
      <c r="L259" s="657"/>
      <c r="M259" s="657"/>
      <c r="N259" s="657"/>
      <c r="O259" s="658"/>
      <c r="P259" s="656"/>
      <c r="Q259" s="654"/>
      <c r="R259" s="654"/>
      <c r="S259" s="654"/>
    </row>
    <row r="260" spans="1:19" ht="15" customHeight="1" x14ac:dyDescent="0.2">
      <c r="A260" s="654" t="s">
        <v>37</v>
      </c>
      <c r="B260" s="654" t="s">
        <v>584</v>
      </c>
      <c r="C260" s="654" t="s">
        <v>588</v>
      </c>
      <c r="D260" s="654" t="s">
        <v>40</v>
      </c>
      <c r="E260" s="654" t="s">
        <v>346</v>
      </c>
      <c r="F260" s="655" t="s">
        <v>591</v>
      </c>
      <c r="G260" s="656" t="s">
        <v>344</v>
      </c>
      <c r="H260" s="657"/>
      <c r="I260" s="657"/>
      <c r="J260" s="657"/>
      <c r="K260" s="657"/>
      <c r="L260" s="657"/>
      <c r="M260" s="657"/>
      <c r="N260" s="657"/>
      <c r="O260" s="658"/>
      <c r="P260" s="656"/>
      <c r="Q260" s="654"/>
      <c r="R260" s="654"/>
      <c r="S260" s="654"/>
    </row>
    <row r="261" spans="1:19" ht="15" customHeight="1" x14ac:dyDescent="0.2">
      <c r="A261" s="654" t="s">
        <v>37</v>
      </c>
      <c r="B261" s="654" t="s">
        <v>584</v>
      </c>
      <c r="C261" s="654" t="s">
        <v>588</v>
      </c>
      <c r="D261" s="654" t="s">
        <v>40</v>
      </c>
      <c r="E261" s="654" t="s">
        <v>346</v>
      </c>
      <c r="F261" s="655" t="s">
        <v>590</v>
      </c>
      <c r="G261" s="656"/>
      <c r="H261" s="657"/>
      <c r="I261" s="657"/>
      <c r="J261" s="657"/>
      <c r="K261" s="657"/>
      <c r="L261" s="657"/>
      <c r="M261" s="657"/>
      <c r="N261" s="657"/>
      <c r="O261" s="658"/>
      <c r="P261" s="656"/>
      <c r="Q261" s="654"/>
      <c r="R261" s="654"/>
      <c r="S261" s="654"/>
    </row>
    <row r="262" spans="1:19" ht="15" customHeight="1" x14ac:dyDescent="0.2">
      <c r="A262" s="654" t="s">
        <v>37</v>
      </c>
      <c r="B262" s="654" t="s">
        <v>584</v>
      </c>
      <c r="C262" s="654" t="s">
        <v>588</v>
      </c>
      <c r="D262" s="654" t="s">
        <v>40</v>
      </c>
      <c r="E262" s="654" t="s">
        <v>346</v>
      </c>
      <c r="F262" s="655" t="s">
        <v>589</v>
      </c>
      <c r="G262" s="656" t="s">
        <v>349</v>
      </c>
      <c r="H262" s="657"/>
      <c r="I262" s="657"/>
      <c r="J262" s="657"/>
      <c r="K262" s="657"/>
      <c r="L262" s="657"/>
      <c r="M262" s="657"/>
      <c r="N262" s="657"/>
      <c r="O262" s="658"/>
      <c r="P262" s="656"/>
      <c r="Q262" s="654"/>
      <c r="R262" s="654"/>
      <c r="S262" s="654"/>
    </row>
    <row r="263" spans="1:19" ht="15" customHeight="1" x14ac:dyDescent="0.2">
      <c r="A263" s="654" t="s">
        <v>37</v>
      </c>
      <c r="B263" s="654" t="s">
        <v>584</v>
      </c>
      <c r="C263" s="654" t="s">
        <v>588</v>
      </c>
      <c r="D263" s="654" t="s">
        <v>40</v>
      </c>
      <c r="E263" s="654" t="s">
        <v>346</v>
      </c>
      <c r="F263" s="655" t="s">
        <v>587</v>
      </c>
      <c r="G263" s="656" t="s">
        <v>349</v>
      </c>
      <c r="H263" s="657"/>
      <c r="I263" s="657"/>
      <c r="J263" s="657"/>
      <c r="K263" s="657"/>
      <c r="L263" s="657"/>
      <c r="M263" s="657"/>
      <c r="N263" s="657"/>
      <c r="O263" s="658"/>
      <c r="P263" s="656"/>
      <c r="Q263" s="654"/>
      <c r="R263" s="654"/>
      <c r="S263" s="654"/>
    </row>
    <row r="264" spans="1:19" ht="15" customHeight="1" x14ac:dyDescent="0.2">
      <c r="A264" s="654"/>
      <c r="B264" s="654" t="s">
        <v>584</v>
      </c>
      <c r="C264" s="654" t="s">
        <v>586</v>
      </c>
      <c r="D264" s="654"/>
      <c r="E264" s="654" t="s">
        <v>346</v>
      </c>
      <c r="F264" s="655" t="s">
        <v>585</v>
      </c>
      <c r="G264" s="656"/>
      <c r="H264" s="657"/>
      <c r="I264" s="657"/>
      <c r="J264" s="657"/>
      <c r="K264" s="657"/>
      <c r="L264" s="657"/>
      <c r="M264" s="657"/>
      <c r="N264" s="657"/>
      <c r="O264" s="658"/>
      <c r="P264" s="656"/>
      <c r="Q264" s="654"/>
      <c r="R264" s="654"/>
      <c r="S264" s="654"/>
    </row>
    <row r="265" spans="1:19" ht="15" customHeight="1" x14ac:dyDescent="0.2">
      <c r="A265" s="654"/>
      <c r="B265" s="654" t="s">
        <v>584</v>
      </c>
      <c r="C265" s="654" t="s">
        <v>583</v>
      </c>
      <c r="D265" s="654"/>
      <c r="E265" s="654" t="s">
        <v>346</v>
      </c>
      <c r="F265" s="655" t="s">
        <v>582</v>
      </c>
      <c r="G265" s="656"/>
      <c r="H265" s="657"/>
      <c r="I265" s="657"/>
      <c r="J265" s="657"/>
      <c r="K265" s="657"/>
      <c r="L265" s="657"/>
      <c r="M265" s="657"/>
      <c r="N265" s="657"/>
      <c r="O265" s="658"/>
      <c r="P265" s="656"/>
      <c r="Q265" s="654"/>
      <c r="R265" s="654"/>
      <c r="S265" s="654"/>
    </row>
    <row r="266" spans="1:19" ht="15" customHeight="1" x14ac:dyDescent="0.2">
      <c r="A266" s="654" t="s">
        <v>71</v>
      </c>
      <c r="B266" s="654" t="s">
        <v>352</v>
      </c>
      <c r="C266" s="654" t="s">
        <v>502</v>
      </c>
      <c r="D266" s="654" t="s">
        <v>77</v>
      </c>
      <c r="E266" s="654" t="s">
        <v>346</v>
      </c>
      <c r="F266" s="655" t="s">
        <v>510</v>
      </c>
      <c r="G266" s="656" t="s">
        <v>344</v>
      </c>
      <c r="H266" s="657">
        <v>3000</v>
      </c>
      <c r="I266" s="657"/>
      <c r="J266" s="657"/>
      <c r="K266" s="657"/>
      <c r="L266" s="657"/>
      <c r="M266" s="657"/>
      <c r="N266" s="657"/>
      <c r="O266" s="658"/>
      <c r="P266" s="656" t="s">
        <v>348</v>
      </c>
      <c r="Q266" s="654"/>
      <c r="R266" s="654"/>
      <c r="S266" s="654"/>
    </row>
    <row r="267" spans="1:19" ht="15" customHeight="1" x14ac:dyDescent="0.2">
      <c r="A267" s="654" t="s">
        <v>71</v>
      </c>
      <c r="B267" s="654" t="s">
        <v>352</v>
      </c>
      <c r="C267" s="654" t="s">
        <v>502</v>
      </c>
      <c r="D267" s="654" t="s">
        <v>77</v>
      </c>
      <c r="E267" s="654" t="s">
        <v>346</v>
      </c>
      <c r="F267" s="655" t="s">
        <v>509</v>
      </c>
      <c r="G267" s="656" t="s">
        <v>344</v>
      </c>
      <c r="H267" s="657">
        <v>5000</v>
      </c>
      <c r="I267" s="657"/>
      <c r="J267" s="657"/>
      <c r="K267" s="657"/>
      <c r="L267" s="657"/>
      <c r="M267" s="657"/>
      <c r="N267" s="657"/>
      <c r="O267" s="658"/>
      <c r="P267" s="656" t="s">
        <v>348</v>
      </c>
      <c r="Q267" s="654"/>
      <c r="R267" s="654"/>
      <c r="S267" s="654"/>
    </row>
    <row r="268" spans="1:19" ht="15" customHeight="1" x14ac:dyDescent="0.2">
      <c r="A268" s="654" t="s">
        <v>71</v>
      </c>
      <c r="B268" s="654" t="s">
        <v>352</v>
      </c>
      <c r="C268" s="654" t="s">
        <v>502</v>
      </c>
      <c r="D268" s="654" t="s">
        <v>77</v>
      </c>
      <c r="E268" s="654" t="s">
        <v>346</v>
      </c>
      <c r="F268" s="655" t="s">
        <v>523</v>
      </c>
      <c r="G268" s="656" t="s">
        <v>349</v>
      </c>
      <c r="H268" s="657">
        <v>8000</v>
      </c>
      <c r="I268" s="657"/>
      <c r="J268" s="657"/>
      <c r="K268" s="657"/>
      <c r="L268" s="657"/>
      <c r="M268" s="657"/>
      <c r="N268" s="657"/>
      <c r="O268" s="658"/>
      <c r="P268" s="656" t="s">
        <v>348</v>
      </c>
      <c r="Q268" s="654"/>
      <c r="R268" s="654"/>
      <c r="S268" s="654"/>
    </row>
    <row r="269" spans="1:19" ht="15" customHeight="1" x14ac:dyDescent="0.2">
      <c r="A269" s="654" t="s">
        <v>71</v>
      </c>
      <c r="B269" s="654" t="s">
        <v>352</v>
      </c>
      <c r="C269" s="654" t="s">
        <v>502</v>
      </c>
      <c r="D269" s="654" t="s">
        <v>77</v>
      </c>
      <c r="E269" s="654" t="s">
        <v>346</v>
      </c>
      <c r="F269" s="655" t="s">
        <v>531</v>
      </c>
      <c r="G269" s="656" t="s">
        <v>349</v>
      </c>
      <c r="H269" s="657">
        <v>10000</v>
      </c>
      <c r="I269" s="657"/>
      <c r="J269" s="657"/>
      <c r="K269" s="657"/>
      <c r="L269" s="657"/>
      <c r="M269" s="657"/>
      <c r="N269" s="657"/>
      <c r="O269" s="658"/>
      <c r="P269" s="656" t="s">
        <v>348</v>
      </c>
      <c r="Q269" s="654"/>
      <c r="R269" s="654"/>
      <c r="S269" s="654"/>
    </row>
    <row r="270" spans="1:19" ht="15" customHeight="1" x14ac:dyDescent="0.2">
      <c r="A270" s="654" t="s">
        <v>71</v>
      </c>
      <c r="B270" s="654" t="s">
        <v>352</v>
      </c>
      <c r="C270" s="654" t="s">
        <v>502</v>
      </c>
      <c r="D270" s="654" t="s">
        <v>77</v>
      </c>
      <c r="E270" s="654" t="s">
        <v>346</v>
      </c>
      <c r="F270" s="655" t="s">
        <v>581</v>
      </c>
      <c r="G270" s="656" t="s">
        <v>349</v>
      </c>
      <c r="H270" s="657">
        <v>1200</v>
      </c>
      <c r="I270" s="657"/>
      <c r="J270" s="657"/>
      <c r="K270" s="657"/>
      <c r="L270" s="657"/>
      <c r="M270" s="657"/>
      <c r="N270" s="657"/>
      <c r="O270" s="658"/>
      <c r="P270" s="656" t="s">
        <v>348</v>
      </c>
      <c r="Q270" s="654"/>
      <c r="R270" s="654"/>
      <c r="S270" s="654"/>
    </row>
    <row r="271" spans="1:19" ht="15" customHeight="1" x14ac:dyDescent="0.2">
      <c r="A271" s="654" t="s">
        <v>71</v>
      </c>
      <c r="B271" s="654" t="s">
        <v>352</v>
      </c>
      <c r="C271" s="654" t="s">
        <v>351</v>
      </c>
      <c r="D271" s="654" t="s">
        <v>77</v>
      </c>
      <c r="E271" s="654" t="s">
        <v>346</v>
      </c>
      <c r="F271" s="655" t="s">
        <v>580</v>
      </c>
      <c r="G271" s="656" t="s">
        <v>349</v>
      </c>
      <c r="H271" s="657">
        <v>150000</v>
      </c>
      <c r="I271" s="657"/>
      <c r="J271" s="657"/>
      <c r="K271" s="657"/>
      <c r="L271" s="657"/>
      <c r="M271" s="657"/>
      <c r="N271" s="657"/>
      <c r="O271" s="658"/>
      <c r="P271" s="656" t="s">
        <v>348</v>
      </c>
      <c r="Q271" s="654"/>
      <c r="R271" s="654"/>
      <c r="S271" s="654"/>
    </row>
    <row r="272" spans="1:19" ht="15" customHeight="1" x14ac:dyDescent="0.2">
      <c r="A272" s="654" t="s">
        <v>71</v>
      </c>
      <c r="B272" s="654" t="s">
        <v>352</v>
      </c>
      <c r="C272" s="654" t="s">
        <v>351</v>
      </c>
      <c r="D272" s="654" t="s">
        <v>77</v>
      </c>
      <c r="E272" s="654" t="s">
        <v>346</v>
      </c>
      <c r="F272" s="655" t="s">
        <v>526</v>
      </c>
      <c r="G272" s="656" t="s">
        <v>349</v>
      </c>
      <c r="H272" s="657">
        <v>150000</v>
      </c>
      <c r="I272" s="657"/>
      <c r="J272" s="657"/>
      <c r="K272" s="657"/>
      <c r="L272" s="657"/>
      <c r="M272" s="657"/>
      <c r="N272" s="657"/>
      <c r="O272" s="658"/>
      <c r="P272" s="656"/>
      <c r="Q272" s="654"/>
      <c r="R272" s="654"/>
      <c r="S272" s="654"/>
    </row>
    <row r="273" spans="1:19" ht="15" customHeight="1" x14ac:dyDescent="0.2">
      <c r="A273" s="654" t="s">
        <v>71</v>
      </c>
      <c r="B273" s="654" t="s">
        <v>352</v>
      </c>
      <c r="C273" s="654" t="s">
        <v>351</v>
      </c>
      <c r="D273" s="654" t="s">
        <v>77</v>
      </c>
      <c r="E273" s="654" t="s">
        <v>346</v>
      </c>
      <c r="F273" s="655" t="s">
        <v>579</v>
      </c>
      <c r="G273" s="656" t="s">
        <v>349</v>
      </c>
      <c r="H273" s="657">
        <v>22000</v>
      </c>
      <c r="I273" s="657"/>
      <c r="J273" s="657"/>
      <c r="K273" s="657"/>
      <c r="L273" s="657"/>
      <c r="M273" s="657"/>
      <c r="N273" s="657"/>
      <c r="O273" s="658"/>
      <c r="P273" s="656" t="s">
        <v>348</v>
      </c>
      <c r="Q273" s="654"/>
      <c r="R273" s="654"/>
      <c r="S273" s="654"/>
    </row>
    <row r="274" spans="1:19" ht="15" customHeight="1" x14ac:dyDescent="0.2">
      <c r="A274" s="654" t="s">
        <v>71</v>
      </c>
      <c r="B274" s="654" t="s">
        <v>352</v>
      </c>
      <c r="C274" s="654" t="s">
        <v>351</v>
      </c>
      <c r="D274" s="654" t="s">
        <v>77</v>
      </c>
      <c r="E274" s="654" t="s">
        <v>346</v>
      </c>
      <c r="F274" s="655" t="s">
        <v>578</v>
      </c>
      <c r="G274" s="656" t="s">
        <v>349</v>
      </c>
      <c r="H274" s="657">
        <v>150000</v>
      </c>
      <c r="I274" s="657"/>
      <c r="J274" s="657"/>
      <c r="K274" s="657"/>
      <c r="L274" s="657"/>
      <c r="M274" s="657"/>
      <c r="N274" s="657"/>
      <c r="O274" s="658"/>
      <c r="P274" s="656" t="s">
        <v>348</v>
      </c>
      <c r="Q274" s="654"/>
      <c r="R274" s="654"/>
      <c r="S274" s="654"/>
    </row>
    <row r="275" spans="1:19" ht="15" customHeight="1" x14ac:dyDescent="0.2">
      <c r="A275" s="654" t="s">
        <v>71</v>
      </c>
      <c r="B275" s="654" t="s">
        <v>352</v>
      </c>
      <c r="C275" s="654" t="s">
        <v>351</v>
      </c>
      <c r="D275" s="654" t="s">
        <v>77</v>
      </c>
      <c r="E275" s="654" t="s">
        <v>346</v>
      </c>
      <c r="F275" s="655" t="s">
        <v>577</v>
      </c>
      <c r="G275" s="656" t="s">
        <v>349</v>
      </c>
      <c r="H275" s="657">
        <v>3000</v>
      </c>
      <c r="I275" s="657"/>
      <c r="J275" s="657"/>
      <c r="K275" s="657"/>
      <c r="L275" s="657"/>
      <c r="M275" s="657"/>
      <c r="N275" s="657"/>
      <c r="O275" s="658"/>
      <c r="P275" s="656" t="s">
        <v>348</v>
      </c>
      <c r="Q275" s="654"/>
      <c r="R275" s="654"/>
      <c r="S275" s="654"/>
    </row>
    <row r="276" spans="1:19" ht="15" customHeight="1" x14ac:dyDescent="0.2">
      <c r="A276" s="654" t="s">
        <v>71</v>
      </c>
      <c r="B276" s="654" t="s">
        <v>352</v>
      </c>
      <c r="C276" s="654" t="s">
        <v>351</v>
      </c>
      <c r="D276" s="654" t="s">
        <v>77</v>
      </c>
      <c r="E276" s="654" t="s">
        <v>346</v>
      </c>
      <c r="F276" s="655" t="s">
        <v>576</v>
      </c>
      <c r="G276" s="656" t="s">
        <v>349</v>
      </c>
      <c r="H276" s="657">
        <v>80000</v>
      </c>
      <c r="I276" s="657"/>
      <c r="J276" s="657"/>
      <c r="K276" s="657"/>
      <c r="L276" s="657"/>
      <c r="M276" s="657"/>
      <c r="N276" s="657"/>
      <c r="O276" s="658"/>
      <c r="P276" s="656" t="s">
        <v>348</v>
      </c>
      <c r="Q276" s="654"/>
      <c r="R276" s="654"/>
      <c r="S276" s="654"/>
    </row>
    <row r="277" spans="1:19" ht="15" customHeight="1" x14ac:dyDescent="0.2">
      <c r="A277" s="654" t="s">
        <v>71</v>
      </c>
      <c r="B277" s="654" t="s">
        <v>352</v>
      </c>
      <c r="C277" s="654" t="s">
        <v>351</v>
      </c>
      <c r="D277" s="654" t="s">
        <v>77</v>
      </c>
      <c r="E277" s="654" t="s">
        <v>346</v>
      </c>
      <c r="F277" s="655" t="s">
        <v>575</v>
      </c>
      <c r="G277" s="656" t="s">
        <v>349</v>
      </c>
      <c r="H277" s="657">
        <v>350000</v>
      </c>
      <c r="I277" s="657"/>
      <c r="J277" s="657"/>
      <c r="K277" s="657"/>
      <c r="L277" s="657"/>
      <c r="M277" s="657"/>
      <c r="N277" s="657"/>
      <c r="O277" s="658"/>
      <c r="P277" s="656"/>
      <c r="Q277" s="654" t="s">
        <v>356</v>
      </c>
      <c r="R277" s="654"/>
      <c r="S277" s="654"/>
    </row>
    <row r="278" spans="1:19" ht="15" customHeight="1" x14ac:dyDescent="0.2">
      <c r="A278" s="654" t="s">
        <v>71</v>
      </c>
      <c r="B278" s="654" t="s">
        <v>352</v>
      </c>
      <c r="C278" s="654" t="s">
        <v>351</v>
      </c>
      <c r="D278" s="654" t="s">
        <v>77</v>
      </c>
      <c r="E278" s="654" t="s">
        <v>469</v>
      </c>
      <c r="F278" s="655" t="s">
        <v>574</v>
      </c>
      <c r="G278" s="656"/>
      <c r="H278" s="657"/>
      <c r="I278" s="657"/>
      <c r="J278" s="657"/>
      <c r="K278" s="657"/>
      <c r="L278" s="657"/>
      <c r="M278" s="657"/>
      <c r="N278" s="657"/>
      <c r="O278" s="658"/>
      <c r="P278" s="656" t="s">
        <v>348</v>
      </c>
      <c r="Q278" s="654"/>
      <c r="R278" s="654"/>
      <c r="S278" s="654"/>
    </row>
    <row r="279" spans="1:19" ht="15" customHeight="1" x14ac:dyDescent="0.2">
      <c r="A279" s="654" t="s">
        <v>71</v>
      </c>
      <c r="B279" s="654" t="s">
        <v>352</v>
      </c>
      <c r="C279" s="654"/>
      <c r="D279" s="654" t="s">
        <v>77</v>
      </c>
      <c r="E279" s="654" t="s">
        <v>346</v>
      </c>
      <c r="F279" s="655" t="s">
        <v>573</v>
      </c>
      <c r="G279" s="656" t="s">
        <v>349</v>
      </c>
      <c r="H279" s="657">
        <v>29000</v>
      </c>
      <c r="I279" s="657"/>
      <c r="J279" s="657"/>
      <c r="K279" s="657"/>
      <c r="L279" s="657"/>
      <c r="M279" s="657"/>
      <c r="N279" s="657"/>
      <c r="O279" s="658"/>
      <c r="P279" s="656" t="s">
        <v>348</v>
      </c>
      <c r="Q279" s="654"/>
      <c r="R279" s="654"/>
      <c r="S279" s="654"/>
    </row>
    <row r="280" spans="1:19" ht="15" customHeight="1" x14ac:dyDescent="0.2">
      <c r="A280" s="654" t="s">
        <v>71</v>
      </c>
      <c r="B280" s="654" t="s">
        <v>352</v>
      </c>
      <c r="C280" s="654"/>
      <c r="D280" s="654" t="s">
        <v>77</v>
      </c>
      <c r="E280" s="654" t="s">
        <v>346</v>
      </c>
      <c r="F280" s="655" t="s">
        <v>479</v>
      </c>
      <c r="G280" s="656" t="s">
        <v>349</v>
      </c>
      <c r="H280" s="657"/>
      <c r="I280" s="657"/>
      <c r="J280" s="657"/>
      <c r="K280" s="657"/>
      <c r="L280" s="657"/>
      <c r="M280" s="657"/>
      <c r="N280" s="657"/>
      <c r="O280" s="658"/>
      <c r="P280" s="656" t="s">
        <v>348</v>
      </c>
      <c r="Q280" s="654"/>
      <c r="R280" s="654"/>
      <c r="S280" s="654"/>
    </row>
    <row r="281" spans="1:19" ht="15" customHeight="1" x14ac:dyDescent="0.2">
      <c r="A281" s="654" t="s">
        <v>71</v>
      </c>
      <c r="B281" s="654" t="s">
        <v>352</v>
      </c>
      <c r="C281" s="654"/>
      <c r="D281" s="654" t="s">
        <v>77</v>
      </c>
      <c r="E281" s="654" t="s">
        <v>346</v>
      </c>
      <c r="F281" s="655" t="s">
        <v>476</v>
      </c>
      <c r="G281" s="656" t="s">
        <v>349</v>
      </c>
      <c r="H281" s="657">
        <v>500</v>
      </c>
      <c r="I281" s="657"/>
      <c r="J281" s="657"/>
      <c r="K281" s="657"/>
      <c r="L281" s="657"/>
      <c r="M281" s="657"/>
      <c r="N281" s="657"/>
      <c r="O281" s="658"/>
      <c r="P281" s="656" t="s">
        <v>348</v>
      </c>
      <c r="Q281" s="654"/>
      <c r="R281" s="654"/>
      <c r="S281" s="654"/>
    </row>
    <row r="282" spans="1:19" ht="15" customHeight="1" x14ac:dyDescent="0.2">
      <c r="A282" s="654" t="s">
        <v>71</v>
      </c>
      <c r="B282" s="654" t="s">
        <v>352</v>
      </c>
      <c r="C282" s="654"/>
      <c r="D282" s="654" t="s">
        <v>77</v>
      </c>
      <c r="E282" s="654" t="s">
        <v>469</v>
      </c>
      <c r="F282" s="655" t="s">
        <v>468</v>
      </c>
      <c r="G282" s="656" t="s">
        <v>344</v>
      </c>
      <c r="H282" s="657"/>
      <c r="I282" s="657"/>
      <c r="J282" s="657"/>
      <c r="K282" s="657"/>
      <c r="L282" s="657"/>
      <c r="M282" s="657"/>
      <c r="N282" s="657"/>
      <c r="O282" s="658"/>
      <c r="P282" s="656" t="s">
        <v>348</v>
      </c>
      <c r="Q282" s="654"/>
      <c r="R282" s="654"/>
      <c r="S282" s="654"/>
    </row>
    <row r="283" spans="1:19" ht="15" customHeight="1" x14ac:dyDescent="0.2">
      <c r="A283" s="654" t="s">
        <v>58</v>
      </c>
      <c r="B283" s="654" t="s">
        <v>352</v>
      </c>
      <c r="C283" s="654" t="s">
        <v>351</v>
      </c>
      <c r="D283" s="654" t="s">
        <v>57</v>
      </c>
      <c r="E283" s="654" t="s">
        <v>346</v>
      </c>
      <c r="F283" s="655" t="s">
        <v>528</v>
      </c>
      <c r="G283" s="656" t="s">
        <v>349</v>
      </c>
      <c r="H283" s="657">
        <v>250000</v>
      </c>
      <c r="I283" s="657"/>
      <c r="J283" s="657"/>
      <c r="K283" s="657"/>
      <c r="L283" s="657"/>
      <c r="M283" s="657"/>
      <c r="N283" s="657"/>
      <c r="O283" s="658"/>
      <c r="P283" s="656" t="s">
        <v>348</v>
      </c>
      <c r="Q283" s="654"/>
      <c r="R283" s="654"/>
      <c r="S283" s="654"/>
    </row>
    <row r="284" spans="1:19" ht="15" customHeight="1" x14ac:dyDescent="0.2">
      <c r="A284" s="654" t="s">
        <v>48</v>
      </c>
      <c r="B284" s="654" t="s">
        <v>352</v>
      </c>
      <c r="C284" s="654" t="s">
        <v>535</v>
      </c>
      <c r="D284" s="654" t="s">
        <v>47</v>
      </c>
      <c r="E284" s="654" t="s">
        <v>346</v>
      </c>
      <c r="F284" s="655" t="s">
        <v>572</v>
      </c>
      <c r="G284" s="656" t="s">
        <v>349</v>
      </c>
      <c r="H284" s="657">
        <v>29000</v>
      </c>
      <c r="I284" s="657"/>
      <c r="J284" s="657"/>
      <c r="K284" s="657"/>
      <c r="L284" s="657"/>
      <c r="M284" s="657"/>
      <c r="N284" s="657"/>
      <c r="O284" s="658"/>
      <c r="P284" s="656" t="s">
        <v>348</v>
      </c>
      <c r="Q284" s="654"/>
      <c r="R284" s="654"/>
      <c r="S284" s="654"/>
    </row>
    <row r="285" spans="1:19" ht="15" customHeight="1" x14ac:dyDescent="0.2">
      <c r="A285" s="654" t="s">
        <v>48</v>
      </c>
      <c r="B285" s="654" t="s">
        <v>352</v>
      </c>
      <c r="C285" s="654" t="s">
        <v>535</v>
      </c>
      <c r="D285" s="654" t="s">
        <v>47</v>
      </c>
      <c r="E285" s="654" t="s">
        <v>346</v>
      </c>
      <c r="F285" s="655" t="s">
        <v>486</v>
      </c>
      <c r="G285" s="656" t="s">
        <v>344</v>
      </c>
      <c r="H285" s="657">
        <v>100</v>
      </c>
      <c r="I285" s="657"/>
      <c r="J285" s="657"/>
      <c r="K285" s="657"/>
      <c r="L285" s="657"/>
      <c r="M285" s="657"/>
      <c r="N285" s="657"/>
      <c r="O285" s="658"/>
      <c r="P285" s="656" t="s">
        <v>348</v>
      </c>
      <c r="Q285" s="654"/>
      <c r="R285" s="654"/>
      <c r="S285" s="654"/>
    </row>
    <row r="286" spans="1:19" ht="15" customHeight="1" x14ac:dyDescent="0.2">
      <c r="A286" s="654" t="s">
        <v>48</v>
      </c>
      <c r="B286" s="654" t="s">
        <v>352</v>
      </c>
      <c r="C286" s="654" t="s">
        <v>535</v>
      </c>
      <c r="D286" s="654" t="s">
        <v>47</v>
      </c>
      <c r="E286" s="654" t="s">
        <v>346</v>
      </c>
      <c r="F286" s="655" t="s">
        <v>571</v>
      </c>
      <c r="G286" s="656" t="s">
        <v>349</v>
      </c>
      <c r="H286" s="657">
        <v>25000</v>
      </c>
      <c r="I286" s="657"/>
      <c r="J286" s="657"/>
      <c r="K286" s="657"/>
      <c r="L286" s="657"/>
      <c r="M286" s="657"/>
      <c r="N286" s="657"/>
      <c r="O286" s="658"/>
      <c r="P286" s="656" t="s">
        <v>348</v>
      </c>
      <c r="Q286" s="654"/>
      <c r="R286" s="654"/>
      <c r="S286" s="654"/>
    </row>
    <row r="287" spans="1:19" ht="15" customHeight="1" x14ac:dyDescent="0.2">
      <c r="A287" s="654" t="s">
        <v>48</v>
      </c>
      <c r="B287" s="654" t="s">
        <v>352</v>
      </c>
      <c r="C287" s="654" t="s">
        <v>535</v>
      </c>
      <c r="D287" s="654" t="s">
        <v>47</v>
      </c>
      <c r="E287" s="654" t="s">
        <v>346</v>
      </c>
      <c r="F287" s="655" t="s">
        <v>570</v>
      </c>
      <c r="G287" s="656" t="s">
        <v>349</v>
      </c>
      <c r="H287" s="657">
        <v>5000</v>
      </c>
      <c r="I287" s="657"/>
      <c r="J287" s="657"/>
      <c r="K287" s="657"/>
      <c r="L287" s="657"/>
      <c r="M287" s="657"/>
      <c r="N287" s="657"/>
      <c r="O287" s="658"/>
      <c r="P287" s="656"/>
      <c r="Q287" s="654" t="s">
        <v>356</v>
      </c>
      <c r="R287" s="654"/>
      <c r="S287" s="654"/>
    </row>
    <row r="288" spans="1:19" ht="15" customHeight="1" x14ac:dyDescent="0.2">
      <c r="A288" s="654" t="s">
        <v>48</v>
      </c>
      <c r="B288" s="654" t="s">
        <v>352</v>
      </c>
      <c r="C288" s="654" t="s">
        <v>535</v>
      </c>
      <c r="D288" s="654" t="s">
        <v>47</v>
      </c>
      <c r="E288" s="654" t="s">
        <v>346</v>
      </c>
      <c r="F288" s="655" t="s">
        <v>569</v>
      </c>
      <c r="G288" s="656" t="s">
        <v>349</v>
      </c>
      <c r="H288" s="657">
        <v>300</v>
      </c>
      <c r="I288" s="657"/>
      <c r="J288" s="657"/>
      <c r="K288" s="657"/>
      <c r="L288" s="657"/>
      <c r="M288" s="657"/>
      <c r="N288" s="657"/>
      <c r="O288" s="658"/>
      <c r="P288" s="656"/>
      <c r="Q288" s="654" t="s">
        <v>356</v>
      </c>
      <c r="R288" s="654"/>
      <c r="S288" s="654"/>
    </row>
    <row r="289" spans="1:19" ht="15" customHeight="1" x14ac:dyDescent="0.2">
      <c r="A289" s="654" t="s">
        <v>48</v>
      </c>
      <c r="B289" s="654" t="s">
        <v>352</v>
      </c>
      <c r="C289" s="654" t="s">
        <v>535</v>
      </c>
      <c r="D289" s="654" t="s">
        <v>47</v>
      </c>
      <c r="E289" s="654" t="s">
        <v>346</v>
      </c>
      <c r="F289" s="655" t="s">
        <v>568</v>
      </c>
      <c r="G289" s="656" t="s">
        <v>344</v>
      </c>
      <c r="H289" s="657">
        <v>15000</v>
      </c>
      <c r="I289" s="657"/>
      <c r="J289" s="657"/>
      <c r="K289" s="657"/>
      <c r="L289" s="657"/>
      <c r="M289" s="657"/>
      <c r="N289" s="657"/>
      <c r="O289" s="658">
        <v>15000</v>
      </c>
      <c r="P289" s="656"/>
      <c r="Q289" s="654"/>
      <c r="R289" s="654" t="s">
        <v>493</v>
      </c>
      <c r="S289" s="654"/>
    </row>
    <row r="290" spans="1:19" ht="15" customHeight="1" x14ac:dyDescent="0.2">
      <c r="A290" s="654" t="s">
        <v>48</v>
      </c>
      <c r="B290" s="654" t="s">
        <v>352</v>
      </c>
      <c r="C290" s="654" t="s">
        <v>535</v>
      </c>
      <c r="D290" s="654" t="s">
        <v>47</v>
      </c>
      <c r="E290" s="654" t="s">
        <v>346</v>
      </c>
      <c r="F290" s="655" t="s">
        <v>567</v>
      </c>
      <c r="G290" s="656" t="s">
        <v>349</v>
      </c>
      <c r="H290" s="657">
        <v>2000</v>
      </c>
      <c r="I290" s="657"/>
      <c r="J290" s="657"/>
      <c r="K290" s="657"/>
      <c r="L290" s="657"/>
      <c r="M290" s="657"/>
      <c r="N290" s="657"/>
      <c r="O290" s="658"/>
      <c r="P290" s="656"/>
      <c r="Q290" s="654" t="s">
        <v>356</v>
      </c>
      <c r="R290" s="654"/>
      <c r="S290" s="654"/>
    </row>
    <row r="291" spans="1:19" ht="15" customHeight="1" x14ac:dyDescent="0.2">
      <c r="A291" s="654" t="s">
        <v>48</v>
      </c>
      <c r="B291" s="654" t="s">
        <v>352</v>
      </c>
      <c r="C291" s="654" t="s">
        <v>535</v>
      </c>
      <c r="D291" s="654" t="s">
        <v>47</v>
      </c>
      <c r="E291" s="654" t="s">
        <v>346</v>
      </c>
      <c r="F291" s="655" t="s">
        <v>476</v>
      </c>
      <c r="G291" s="656" t="s">
        <v>349</v>
      </c>
      <c r="H291" s="657">
        <v>500</v>
      </c>
      <c r="I291" s="657"/>
      <c r="J291" s="657"/>
      <c r="K291" s="657"/>
      <c r="L291" s="657"/>
      <c r="M291" s="657"/>
      <c r="N291" s="657"/>
      <c r="O291" s="658"/>
      <c r="P291" s="656" t="s">
        <v>348</v>
      </c>
      <c r="Q291" s="654"/>
      <c r="R291" s="654"/>
      <c r="S291" s="654"/>
    </row>
    <row r="292" spans="1:19" ht="15" customHeight="1" x14ac:dyDescent="0.2">
      <c r="A292" s="654" t="s">
        <v>48</v>
      </c>
      <c r="B292" s="654" t="s">
        <v>352</v>
      </c>
      <c r="C292" s="654" t="s">
        <v>535</v>
      </c>
      <c r="D292" s="654" t="s">
        <v>47</v>
      </c>
      <c r="E292" s="654" t="s">
        <v>346</v>
      </c>
      <c r="F292" s="655" t="s">
        <v>566</v>
      </c>
      <c r="G292" s="656"/>
      <c r="H292" s="657">
        <v>20000</v>
      </c>
      <c r="I292" s="657"/>
      <c r="J292" s="657"/>
      <c r="K292" s="657"/>
      <c r="L292" s="657"/>
      <c r="M292" s="657"/>
      <c r="N292" s="657"/>
      <c r="O292" s="658">
        <v>20000</v>
      </c>
      <c r="P292" s="656"/>
      <c r="Q292" s="654"/>
      <c r="R292" s="654"/>
      <c r="S292" s="654"/>
    </row>
    <row r="293" spans="1:19" ht="15" customHeight="1" x14ac:dyDescent="0.2">
      <c r="A293" s="654" t="s">
        <v>48</v>
      </c>
      <c r="B293" s="654" t="s">
        <v>352</v>
      </c>
      <c r="C293" s="654" t="s">
        <v>535</v>
      </c>
      <c r="D293" s="654" t="s">
        <v>47</v>
      </c>
      <c r="E293" s="654" t="s">
        <v>469</v>
      </c>
      <c r="F293" s="655" t="s">
        <v>468</v>
      </c>
      <c r="G293" s="656" t="s">
        <v>344</v>
      </c>
      <c r="H293" s="657"/>
      <c r="I293" s="657"/>
      <c r="J293" s="657"/>
      <c r="K293" s="657"/>
      <c r="L293" s="657"/>
      <c r="M293" s="657"/>
      <c r="N293" s="657"/>
      <c r="O293" s="658"/>
      <c r="P293" s="656" t="s">
        <v>348</v>
      </c>
      <c r="Q293" s="654"/>
      <c r="R293" s="654"/>
      <c r="S293" s="654"/>
    </row>
    <row r="294" spans="1:19" ht="15" customHeight="1" x14ac:dyDescent="0.2">
      <c r="A294" s="654" t="s">
        <v>48</v>
      </c>
      <c r="B294" s="654" t="s">
        <v>352</v>
      </c>
      <c r="C294" s="654" t="s">
        <v>535</v>
      </c>
      <c r="D294" s="654" t="s">
        <v>47</v>
      </c>
      <c r="E294" s="654" t="s">
        <v>469</v>
      </c>
      <c r="F294" s="655" t="s">
        <v>536</v>
      </c>
      <c r="G294" s="656" t="s">
        <v>344</v>
      </c>
      <c r="H294" s="657"/>
      <c r="I294" s="657"/>
      <c r="J294" s="657"/>
      <c r="K294" s="657"/>
      <c r="L294" s="657"/>
      <c r="M294" s="657"/>
      <c r="N294" s="657"/>
      <c r="O294" s="658"/>
      <c r="P294" s="656"/>
      <c r="Q294" s="654" t="s">
        <v>356</v>
      </c>
      <c r="R294" s="654"/>
      <c r="S294" s="654"/>
    </row>
    <row r="295" spans="1:19" ht="15" customHeight="1" x14ac:dyDescent="0.2">
      <c r="A295" s="654" t="s">
        <v>48</v>
      </c>
      <c r="B295" s="654" t="s">
        <v>352</v>
      </c>
      <c r="C295" s="654" t="s">
        <v>535</v>
      </c>
      <c r="D295" s="654" t="s">
        <v>47</v>
      </c>
      <c r="E295" s="654" t="s">
        <v>469</v>
      </c>
      <c r="F295" s="655" t="s">
        <v>534</v>
      </c>
      <c r="G295" s="656" t="s">
        <v>344</v>
      </c>
      <c r="H295" s="657">
        <v>200</v>
      </c>
      <c r="I295" s="657"/>
      <c r="J295" s="657"/>
      <c r="K295" s="657"/>
      <c r="L295" s="657"/>
      <c r="M295" s="657"/>
      <c r="N295" s="657"/>
      <c r="O295" s="658"/>
      <c r="P295" s="656" t="s">
        <v>348</v>
      </c>
      <c r="Q295" s="654"/>
      <c r="R295" s="654"/>
      <c r="S295" s="654"/>
    </row>
    <row r="296" spans="1:19" ht="15" customHeight="1" x14ac:dyDescent="0.2">
      <c r="A296" s="654" t="s">
        <v>48</v>
      </c>
      <c r="B296" s="654" t="s">
        <v>352</v>
      </c>
      <c r="C296" s="654" t="s">
        <v>502</v>
      </c>
      <c r="D296" s="654" t="s">
        <v>47</v>
      </c>
      <c r="E296" s="654" t="s">
        <v>346</v>
      </c>
      <c r="F296" s="655" t="s">
        <v>565</v>
      </c>
      <c r="G296" s="656" t="s">
        <v>344</v>
      </c>
      <c r="H296" s="657"/>
      <c r="I296" s="657"/>
      <c r="J296" s="657"/>
      <c r="K296" s="657"/>
      <c r="L296" s="657"/>
      <c r="M296" s="657"/>
      <c r="N296" s="657"/>
      <c r="O296" s="658"/>
      <c r="P296" s="656"/>
      <c r="Q296" s="654" t="s">
        <v>356</v>
      </c>
      <c r="R296" s="654"/>
      <c r="S296" s="654"/>
    </row>
    <row r="297" spans="1:19" ht="15" customHeight="1" x14ac:dyDescent="0.2">
      <c r="A297" s="654" t="s">
        <v>48</v>
      </c>
      <c r="B297" s="654" t="s">
        <v>352</v>
      </c>
      <c r="C297" s="654" t="s">
        <v>502</v>
      </c>
      <c r="D297" s="654" t="s">
        <v>47</v>
      </c>
      <c r="E297" s="654" t="s">
        <v>346</v>
      </c>
      <c r="F297" s="655" t="s">
        <v>510</v>
      </c>
      <c r="G297" s="656" t="s">
        <v>344</v>
      </c>
      <c r="H297" s="657">
        <v>3000</v>
      </c>
      <c r="I297" s="657"/>
      <c r="J297" s="657"/>
      <c r="K297" s="657"/>
      <c r="L297" s="657"/>
      <c r="M297" s="657"/>
      <c r="N297" s="657"/>
      <c r="O297" s="658"/>
      <c r="P297" s="656" t="s">
        <v>348</v>
      </c>
      <c r="Q297" s="654"/>
      <c r="R297" s="654"/>
      <c r="S297" s="654"/>
    </row>
    <row r="298" spans="1:19" ht="15" customHeight="1" x14ac:dyDescent="0.2">
      <c r="A298" s="654" t="s">
        <v>48</v>
      </c>
      <c r="B298" s="654" t="s">
        <v>352</v>
      </c>
      <c r="C298" s="654" t="s">
        <v>502</v>
      </c>
      <c r="D298" s="654" t="s">
        <v>47</v>
      </c>
      <c r="E298" s="654" t="s">
        <v>346</v>
      </c>
      <c r="F298" s="655" t="s">
        <v>509</v>
      </c>
      <c r="G298" s="656" t="s">
        <v>344</v>
      </c>
      <c r="H298" s="657">
        <v>5000</v>
      </c>
      <c r="I298" s="657"/>
      <c r="J298" s="657"/>
      <c r="K298" s="657"/>
      <c r="L298" s="657"/>
      <c r="M298" s="657"/>
      <c r="N298" s="657"/>
      <c r="O298" s="658"/>
      <c r="P298" s="656" t="s">
        <v>348</v>
      </c>
      <c r="Q298" s="654"/>
      <c r="R298" s="654"/>
      <c r="S298" s="654"/>
    </row>
    <row r="299" spans="1:19" ht="15" customHeight="1" x14ac:dyDescent="0.2">
      <c r="A299" s="654" t="s">
        <v>48</v>
      </c>
      <c r="B299" s="654" t="s">
        <v>352</v>
      </c>
      <c r="C299" s="654" t="s">
        <v>502</v>
      </c>
      <c r="D299" s="654" t="s">
        <v>47</v>
      </c>
      <c r="E299" s="654" t="s">
        <v>346</v>
      </c>
      <c r="F299" s="655" t="s">
        <v>564</v>
      </c>
      <c r="G299" s="656" t="s">
        <v>349</v>
      </c>
      <c r="H299" s="657">
        <v>3000</v>
      </c>
      <c r="I299" s="657"/>
      <c r="J299" s="657"/>
      <c r="K299" s="657"/>
      <c r="L299" s="657"/>
      <c r="M299" s="657"/>
      <c r="N299" s="657"/>
      <c r="O299" s="658"/>
      <c r="P299" s="656" t="s">
        <v>348</v>
      </c>
      <c r="Q299" s="654"/>
      <c r="R299" s="654"/>
      <c r="S299" s="654"/>
    </row>
    <row r="300" spans="1:19" ht="15" customHeight="1" x14ac:dyDescent="0.2">
      <c r="A300" s="654" t="s">
        <v>48</v>
      </c>
      <c r="B300" s="654" t="s">
        <v>352</v>
      </c>
      <c r="C300" s="654" t="s">
        <v>502</v>
      </c>
      <c r="D300" s="654" t="s">
        <v>47</v>
      </c>
      <c r="E300" s="654" t="s">
        <v>346</v>
      </c>
      <c r="F300" s="655" t="s">
        <v>563</v>
      </c>
      <c r="G300" s="656" t="s">
        <v>349</v>
      </c>
      <c r="H300" s="657">
        <v>3000</v>
      </c>
      <c r="I300" s="657"/>
      <c r="J300" s="657"/>
      <c r="K300" s="657"/>
      <c r="L300" s="657"/>
      <c r="M300" s="657"/>
      <c r="N300" s="657"/>
      <c r="O300" s="658"/>
      <c r="P300" s="656" t="s">
        <v>348</v>
      </c>
      <c r="Q300" s="654"/>
      <c r="R300" s="654"/>
      <c r="S300" s="654"/>
    </row>
    <row r="301" spans="1:19" ht="15" customHeight="1" x14ac:dyDescent="0.2">
      <c r="A301" s="654" t="s">
        <v>48</v>
      </c>
      <c r="B301" s="654" t="s">
        <v>352</v>
      </c>
      <c r="C301" s="654" t="s">
        <v>502</v>
      </c>
      <c r="D301" s="654" t="s">
        <v>47</v>
      </c>
      <c r="E301" s="654" t="s">
        <v>346</v>
      </c>
      <c r="F301" s="655" t="s">
        <v>562</v>
      </c>
      <c r="G301" s="656"/>
      <c r="H301" s="657"/>
      <c r="I301" s="657"/>
      <c r="J301" s="657"/>
      <c r="K301" s="657"/>
      <c r="L301" s="657"/>
      <c r="M301" s="657"/>
      <c r="N301" s="657"/>
      <c r="O301" s="658"/>
      <c r="P301" s="656"/>
      <c r="Q301" s="654"/>
      <c r="R301" s="654"/>
      <c r="S301" s="654"/>
    </row>
    <row r="302" spans="1:19" ht="15" customHeight="1" x14ac:dyDescent="0.2">
      <c r="A302" s="654" t="s">
        <v>48</v>
      </c>
      <c r="B302" s="654" t="s">
        <v>352</v>
      </c>
      <c r="C302" s="654" t="s">
        <v>502</v>
      </c>
      <c r="D302" s="654" t="s">
        <v>47</v>
      </c>
      <c r="E302" s="654" t="s">
        <v>346</v>
      </c>
      <c r="F302" s="655" t="s">
        <v>504</v>
      </c>
      <c r="G302" s="656" t="s">
        <v>344</v>
      </c>
      <c r="H302" s="657"/>
      <c r="I302" s="657"/>
      <c r="J302" s="657"/>
      <c r="K302" s="657"/>
      <c r="L302" s="657"/>
      <c r="M302" s="657"/>
      <c r="N302" s="657"/>
      <c r="O302" s="658"/>
      <c r="P302" s="656" t="s">
        <v>348</v>
      </c>
      <c r="Q302" s="654"/>
      <c r="R302" s="654"/>
      <c r="S302" s="654"/>
    </row>
    <row r="303" spans="1:19" ht="15" customHeight="1" x14ac:dyDescent="0.2">
      <c r="A303" s="654" t="s">
        <v>48</v>
      </c>
      <c r="B303" s="654" t="s">
        <v>352</v>
      </c>
      <c r="C303" s="654" t="s">
        <v>502</v>
      </c>
      <c r="D303" s="654" t="s">
        <v>47</v>
      </c>
      <c r="E303" s="654" t="s">
        <v>346</v>
      </c>
      <c r="F303" s="655" t="s">
        <v>561</v>
      </c>
      <c r="G303" s="656" t="s">
        <v>344</v>
      </c>
      <c r="H303" s="657">
        <v>12000</v>
      </c>
      <c r="I303" s="657"/>
      <c r="J303" s="657"/>
      <c r="K303" s="657"/>
      <c r="L303" s="657"/>
      <c r="M303" s="657"/>
      <c r="N303" s="657"/>
      <c r="O303" s="658"/>
      <c r="P303" s="656" t="s">
        <v>348</v>
      </c>
      <c r="Q303" s="654"/>
      <c r="R303" s="654"/>
      <c r="S303" s="654"/>
    </row>
    <row r="304" spans="1:19" ht="15" customHeight="1" x14ac:dyDescent="0.2">
      <c r="A304" s="654" t="s">
        <v>48</v>
      </c>
      <c r="B304" s="654" t="s">
        <v>352</v>
      </c>
      <c r="C304" s="654" t="s">
        <v>502</v>
      </c>
      <c r="D304" s="654" t="s">
        <v>47</v>
      </c>
      <c r="E304" s="654" t="s">
        <v>346</v>
      </c>
      <c r="F304" s="655" t="s">
        <v>560</v>
      </c>
      <c r="G304" s="656" t="s">
        <v>344</v>
      </c>
      <c r="H304" s="657"/>
      <c r="I304" s="657"/>
      <c r="J304" s="657"/>
      <c r="K304" s="657"/>
      <c r="L304" s="657"/>
      <c r="M304" s="657"/>
      <c r="N304" s="657"/>
      <c r="O304" s="658"/>
      <c r="P304" s="656" t="s">
        <v>348</v>
      </c>
      <c r="Q304" s="654"/>
      <c r="R304" s="654"/>
      <c r="S304" s="654"/>
    </row>
    <row r="305" spans="1:19" ht="15" customHeight="1" x14ac:dyDescent="0.2">
      <c r="A305" s="654" t="s">
        <v>48</v>
      </c>
      <c r="B305" s="654" t="s">
        <v>352</v>
      </c>
      <c r="C305" s="654" t="s">
        <v>351</v>
      </c>
      <c r="D305" s="654" t="s">
        <v>47</v>
      </c>
      <c r="E305" s="654" t="s">
        <v>346</v>
      </c>
      <c r="F305" s="655" t="s">
        <v>559</v>
      </c>
      <c r="G305" s="656" t="s">
        <v>349</v>
      </c>
      <c r="H305" s="657">
        <v>25000</v>
      </c>
      <c r="I305" s="657"/>
      <c r="J305" s="657"/>
      <c r="K305" s="657"/>
      <c r="L305" s="657"/>
      <c r="M305" s="657"/>
      <c r="N305" s="657"/>
      <c r="O305" s="658"/>
      <c r="P305" s="656" t="s">
        <v>348</v>
      </c>
      <c r="Q305" s="654"/>
      <c r="R305" s="654"/>
      <c r="S305" s="654"/>
    </row>
    <row r="306" spans="1:19" ht="15" customHeight="1" x14ac:dyDescent="0.2">
      <c r="A306" s="654" t="s">
        <v>48</v>
      </c>
      <c r="B306" s="654" t="s">
        <v>352</v>
      </c>
      <c r="C306" s="654" t="s">
        <v>351</v>
      </c>
      <c r="D306" s="654" t="s">
        <v>47</v>
      </c>
      <c r="E306" s="654" t="s">
        <v>346</v>
      </c>
      <c r="F306" s="655" t="s">
        <v>558</v>
      </c>
      <c r="G306" s="656" t="s">
        <v>344</v>
      </c>
      <c r="H306" s="657">
        <v>40000</v>
      </c>
      <c r="I306" s="657"/>
      <c r="J306" s="657"/>
      <c r="K306" s="657"/>
      <c r="L306" s="657"/>
      <c r="M306" s="657"/>
      <c r="N306" s="657"/>
      <c r="O306" s="658"/>
      <c r="P306" s="656" t="s">
        <v>348</v>
      </c>
      <c r="Q306" s="654"/>
      <c r="R306" s="654"/>
      <c r="S306" s="654"/>
    </row>
    <row r="307" spans="1:19" ht="15" customHeight="1" x14ac:dyDescent="0.2">
      <c r="A307" s="654" t="s">
        <v>48</v>
      </c>
      <c r="B307" s="654" t="s">
        <v>352</v>
      </c>
      <c r="C307" s="654" t="s">
        <v>351</v>
      </c>
      <c r="D307" s="654" t="s">
        <v>47</v>
      </c>
      <c r="E307" s="654" t="s">
        <v>346</v>
      </c>
      <c r="F307" s="655" t="s">
        <v>557</v>
      </c>
      <c r="G307" s="656" t="s">
        <v>349</v>
      </c>
      <c r="H307" s="657">
        <v>3000</v>
      </c>
      <c r="I307" s="657"/>
      <c r="J307" s="657"/>
      <c r="K307" s="657"/>
      <c r="L307" s="657"/>
      <c r="M307" s="657"/>
      <c r="N307" s="657"/>
      <c r="O307" s="658"/>
      <c r="P307" s="656" t="s">
        <v>348</v>
      </c>
      <c r="Q307" s="654"/>
      <c r="R307" s="654"/>
      <c r="S307" s="654"/>
    </row>
    <row r="308" spans="1:19" ht="15" customHeight="1" x14ac:dyDescent="0.2">
      <c r="A308" s="654" t="s">
        <v>48</v>
      </c>
      <c r="B308" s="654" t="s">
        <v>352</v>
      </c>
      <c r="C308" s="654" t="s">
        <v>351</v>
      </c>
      <c r="D308" s="654" t="s">
        <v>47</v>
      </c>
      <c r="E308" s="654" t="s">
        <v>346</v>
      </c>
      <c r="F308" s="655" t="s">
        <v>556</v>
      </c>
      <c r="G308" s="656" t="s">
        <v>349</v>
      </c>
      <c r="H308" s="657">
        <v>150000</v>
      </c>
      <c r="I308" s="657"/>
      <c r="J308" s="657"/>
      <c r="K308" s="657"/>
      <c r="L308" s="657"/>
      <c r="M308" s="657"/>
      <c r="N308" s="657"/>
      <c r="O308" s="658"/>
      <c r="P308" s="656" t="s">
        <v>348</v>
      </c>
      <c r="Q308" s="654"/>
      <c r="R308" s="654"/>
      <c r="S308" s="654"/>
    </row>
    <row r="309" spans="1:19" ht="15" customHeight="1" x14ac:dyDescent="0.2">
      <c r="A309" s="654" t="s">
        <v>48</v>
      </c>
      <c r="B309" s="654" t="s">
        <v>352</v>
      </c>
      <c r="C309" s="654" t="s">
        <v>351</v>
      </c>
      <c r="D309" s="654" t="s">
        <v>47</v>
      </c>
      <c r="E309" s="654" t="s">
        <v>346</v>
      </c>
      <c r="F309" s="655" t="s">
        <v>555</v>
      </c>
      <c r="G309" s="656" t="s">
        <v>349</v>
      </c>
      <c r="H309" s="657">
        <v>150000</v>
      </c>
      <c r="I309" s="657"/>
      <c r="J309" s="657"/>
      <c r="K309" s="657"/>
      <c r="L309" s="657"/>
      <c r="M309" s="657"/>
      <c r="N309" s="657"/>
      <c r="O309" s="658"/>
      <c r="P309" s="656" t="s">
        <v>348</v>
      </c>
      <c r="Q309" s="654"/>
      <c r="R309" s="654"/>
      <c r="S309" s="654"/>
    </row>
    <row r="310" spans="1:19" ht="15" customHeight="1" x14ac:dyDescent="0.2">
      <c r="A310" s="654" t="s">
        <v>48</v>
      </c>
      <c r="B310" s="654" t="s">
        <v>352</v>
      </c>
      <c r="C310" s="654" t="s">
        <v>351</v>
      </c>
      <c r="D310" s="654" t="s">
        <v>47</v>
      </c>
      <c r="E310" s="654" t="s">
        <v>346</v>
      </c>
      <c r="F310" s="655" t="s">
        <v>554</v>
      </c>
      <c r="G310" s="656" t="s">
        <v>344</v>
      </c>
      <c r="H310" s="657">
        <v>3000</v>
      </c>
      <c r="I310" s="657"/>
      <c r="J310" s="657"/>
      <c r="K310" s="657"/>
      <c r="L310" s="657"/>
      <c r="M310" s="657"/>
      <c r="N310" s="657"/>
      <c r="O310" s="658"/>
      <c r="P310" s="656" t="s">
        <v>348</v>
      </c>
      <c r="Q310" s="654"/>
      <c r="R310" s="654"/>
      <c r="S310" s="654"/>
    </row>
    <row r="311" spans="1:19" ht="15" customHeight="1" x14ac:dyDescent="0.2">
      <c r="A311" s="654" t="s">
        <v>48</v>
      </c>
      <c r="B311" s="654" t="s">
        <v>352</v>
      </c>
      <c r="C311" s="654" t="s">
        <v>351</v>
      </c>
      <c r="D311" s="654" t="s">
        <v>47</v>
      </c>
      <c r="E311" s="654" t="s">
        <v>346</v>
      </c>
      <c r="F311" s="655" t="s">
        <v>553</v>
      </c>
      <c r="G311" s="656" t="s">
        <v>349</v>
      </c>
      <c r="H311" s="657">
        <v>1500</v>
      </c>
      <c r="I311" s="657"/>
      <c r="J311" s="657"/>
      <c r="K311" s="657"/>
      <c r="L311" s="657"/>
      <c r="M311" s="657"/>
      <c r="N311" s="657"/>
      <c r="O311" s="658"/>
      <c r="P311" s="656" t="s">
        <v>348</v>
      </c>
      <c r="Q311" s="654"/>
      <c r="R311" s="654"/>
      <c r="S311" s="654"/>
    </row>
    <row r="312" spans="1:19" ht="15" customHeight="1" x14ac:dyDescent="0.2">
      <c r="A312" s="654" t="s">
        <v>48</v>
      </c>
      <c r="B312" s="654" t="s">
        <v>352</v>
      </c>
      <c r="C312" s="654" t="s">
        <v>351</v>
      </c>
      <c r="D312" s="654" t="s">
        <v>47</v>
      </c>
      <c r="E312" s="654" t="s">
        <v>346</v>
      </c>
      <c r="F312" s="655" t="s">
        <v>552</v>
      </c>
      <c r="G312" s="656" t="s">
        <v>349</v>
      </c>
      <c r="H312" s="657">
        <v>250000</v>
      </c>
      <c r="I312" s="657"/>
      <c r="J312" s="657"/>
      <c r="K312" s="657"/>
      <c r="L312" s="657"/>
      <c r="M312" s="657"/>
      <c r="N312" s="657"/>
      <c r="O312" s="658"/>
      <c r="P312" s="656" t="s">
        <v>348</v>
      </c>
      <c r="Q312" s="654"/>
      <c r="R312" s="654"/>
      <c r="S312" s="654"/>
    </row>
    <row r="313" spans="1:19" ht="15" customHeight="1" x14ac:dyDescent="0.2">
      <c r="A313" s="654" t="s">
        <v>48</v>
      </c>
      <c r="B313" s="654" t="s">
        <v>352</v>
      </c>
      <c r="C313" s="654" t="s">
        <v>351</v>
      </c>
      <c r="D313" s="654" t="s">
        <v>47</v>
      </c>
      <c r="E313" s="654" t="s">
        <v>346</v>
      </c>
      <c r="F313" s="655" t="s">
        <v>551</v>
      </c>
      <c r="G313" s="656" t="s">
        <v>349</v>
      </c>
      <c r="H313" s="657">
        <v>70000</v>
      </c>
      <c r="I313" s="657"/>
      <c r="J313" s="657"/>
      <c r="K313" s="657"/>
      <c r="L313" s="657"/>
      <c r="M313" s="657"/>
      <c r="N313" s="657"/>
      <c r="O313" s="658"/>
      <c r="P313" s="656" t="s">
        <v>348</v>
      </c>
      <c r="Q313" s="654"/>
      <c r="R313" s="654"/>
      <c r="S313" s="654"/>
    </row>
    <row r="314" spans="1:19" ht="15" customHeight="1" x14ac:dyDescent="0.2">
      <c r="A314" s="654" t="s">
        <v>48</v>
      </c>
      <c r="B314" s="654" t="s">
        <v>352</v>
      </c>
      <c r="C314" s="654" t="s">
        <v>351</v>
      </c>
      <c r="D314" s="654" t="s">
        <v>47</v>
      </c>
      <c r="E314" s="654" t="s">
        <v>346</v>
      </c>
      <c r="F314" s="655" t="s">
        <v>550</v>
      </c>
      <c r="G314" s="656" t="s">
        <v>349</v>
      </c>
      <c r="H314" s="657">
        <v>150000</v>
      </c>
      <c r="I314" s="657"/>
      <c r="J314" s="657"/>
      <c r="K314" s="657"/>
      <c r="L314" s="657"/>
      <c r="M314" s="657"/>
      <c r="N314" s="657"/>
      <c r="O314" s="658"/>
      <c r="P314" s="656" t="s">
        <v>348</v>
      </c>
      <c r="Q314" s="654"/>
      <c r="R314" s="654"/>
      <c r="S314" s="654"/>
    </row>
    <row r="315" spans="1:19" ht="15" customHeight="1" x14ac:dyDescent="0.2">
      <c r="A315" s="654" t="s">
        <v>48</v>
      </c>
      <c r="B315" s="654" t="s">
        <v>352</v>
      </c>
      <c r="C315" s="654" t="s">
        <v>351</v>
      </c>
      <c r="D315" s="654" t="s">
        <v>47</v>
      </c>
      <c r="E315" s="654" t="s">
        <v>346</v>
      </c>
      <c r="F315" s="655" t="s">
        <v>549</v>
      </c>
      <c r="G315" s="656" t="s">
        <v>349</v>
      </c>
      <c r="H315" s="657">
        <v>300000</v>
      </c>
      <c r="I315" s="657"/>
      <c r="J315" s="657"/>
      <c r="K315" s="657"/>
      <c r="L315" s="657"/>
      <c r="M315" s="657"/>
      <c r="N315" s="657"/>
      <c r="O315" s="658"/>
      <c r="P315" s="656" t="s">
        <v>348</v>
      </c>
      <c r="Q315" s="654"/>
      <c r="R315" s="654"/>
      <c r="S315" s="654"/>
    </row>
    <row r="316" spans="1:19" ht="15" customHeight="1" x14ac:dyDescent="0.2">
      <c r="A316" s="654" t="s">
        <v>48</v>
      </c>
      <c r="B316" s="654" t="s">
        <v>352</v>
      </c>
      <c r="C316" s="654" t="s">
        <v>351</v>
      </c>
      <c r="D316" s="654" t="s">
        <v>47</v>
      </c>
      <c r="E316" s="654" t="s">
        <v>346</v>
      </c>
      <c r="F316" s="655" t="s">
        <v>548</v>
      </c>
      <c r="G316" s="656" t="s">
        <v>349</v>
      </c>
      <c r="H316" s="657">
        <v>800</v>
      </c>
      <c r="I316" s="657"/>
      <c r="J316" s="657"/>
      <c r="K316" s="657"/>
      <c r="L316" s="657"/>
      <c r="M316" s="657"/>
      <c r="N316" s="657"/>
      <c r="O316" s="658"/>
      <c r="P316" s="656" t="s">
        <v>348</v>
      </c>
      <c r="Q316" s="654"/>
      <c r="R316" s="654"/>
      <c r="S316" s="654"/>
    </row>
    <row r="317" spans="1:19" ht="15" customHeight="1" x14ac:dyDescent="0.2">
      <c r="A317" s="654" t="s">
        <v>48</v>
      </c>
      <c r="B317" s="654" t="s">
        <v>352</v>
      </c>
      <c r="C317" s="654" t="s">
        <v>351</v>
      </c>
      <c r="D317" s="654" t="s">
        <v>47</v>
      </c>
      <c r="E317" s="654" t="s">
        <v>346</v>
      </c>
      <c r="F317" s="655" t="s">
        <v>547</v>
      </c>
      <c r="G317" s="656" t="s">
        <v>349</v>
      </c>
      <c r="H317" s="657">
        <v>12000</v>
      </c>
      <c r="I317" s="657"/>
      <c r="J317" s="657"/>
      <c r="K317" s="657"/>
      <c r="L317" s="657"/>
      <c r="M317" s="657"/>
      <c r="N317" s="657"/>
      <c r="O317" s="658"/>
      <c r="P317" s="656" t="s">
        <v>348</v>
      </c>
      <c r="Q317" s="654"/>
      <c r="R317" s="654"/>
      <c r="S317" s="654"/>
    </row>
    <row r="318" spans="1:19" ht="15" customHeight="1" x14ac:dyDescent="0.2">
      <c r="A318" s="654" t="s">
        <v>48</v>
      </c>
      <c r="B318" s="654" t="s">
        <v>352</v>
      </c>
      <c r="C318" s="654" t="s">
        <v>351</v>
      </c>
      <c r="D318" s="654" t="s">
        <v>47</v>
      </c>
      <c r="E318" s="654" t="s">
        <v>346</v>
      </c>
      <c r="F318" s="655" t="s">
        <v>546</v>
      </c>
      <c r="G318" s="656" t="s">
        <v>349</v>
      </c>
      <c r="H318" s="657">
        <v>3000</v>
      </c>
      <c r="I318" s="657"/>
      <c r="J318" s="657"/>
      <c r="K318" s="657"/>
      <c r="L318" s="657"/>
      <c r="M318" s="657"/>
      <c r="N318" s="657"/>
      <c r="O318" s="658"/>
      <c r="P318" s="656" t="s">
        <v>348</v>
      </c>
      <c r="Q318" s="654"/>
      <c r="R318" s="654"/>
      <c r="S318" s="654"/>
    </row>
    <row r="319" spans="1:19" ht="15" customHeight="1" x14ac:dyDescent="0.2">
      <c r="A319" s="654" t="s">
        <v>48</v>
      </c>
      <c r="B319" s="654" t="s">
        <v>352</v>
      </c>
      <c r="C319" s="654" t="s">
        <v>351</v>
      </c>
      <c r="D319" s="654" t="s">
        <v>47</v>
      </c>
      <c r="E319" s="654" t="s">
        <v>346</v>
      </c>
      <c r="F319" s="655" t="s">
        <v>545</v>
      </c>
      <c r="G319" s="656" t="s">
        <v>349</v>
      </c>
      <c r="H319" s="657">
        <v>80000</v>
      </c>
      <c r="I319" s="657"/>
      <c r="J319" s="657"/>
      <c r="K319" s="657"/>
      <c r="L319" s="657"/>
      <c r="M319" s="657"/>
      <c r="N319" s="657"/>
      <c r="O319" s="658"/>
      <c r="P319" s="656" t="s">
        <v>348</v>
      </c>
      <c r="Q319" s="654"/>
      <c r="R319" s="654"/>
      <c r="S319" s="654"/>
    </row>
    <row r="320" spans="1:19" ht="15" customHeight="1" x14ac:dyDescent="0.2">
      <c r="A320" s="654" t="s">
        <v>48</v>
      </c>
      <c r="B320" s="654" t="s">
        <v>352</v>
      </c>
      <c r="C320" s="654" t="s">
        <v>351</v>
      </c>
      <c r="D320" s="654" t="s">
        <v>47</v>
      </c>
      <c r="E320" s="654" t="s">
        <v>346</v>
      </c>
      <c r="F320" s="655" t="s">
        <v>544</v>
      </c>
      <c r="G320" s="656" t="s">
        <v>349</v>
      </c>
      <c r="H320" s="657">
        <v>400000</v>
      </c>
      <c r="I320" s="657"/>
      <c r="J320" s="657"/>
      <c r="K320" s="657"/>
      <c r="L320" s="657"/>
      <c r="M320" s="657"/>
      <c r="N320" s="657"/>
      <c r="O320" s="658"/>
      <c r="P320" s="656" t="s">
        <v>348</v>
      </c>
      <c r="Q320" s="654"/>
      <c r="R320" s="654"/>
      <c r="S320" s="654"/>
    </row>
    <row r="321" spans="1:19" ht="15" customHeight="1" x14ac:dyDescent="0.2">
      <c r="A321" s="654" t="s">
        <v>37</v>
      </c>
      <c r="B321" s="654" t="s">
        <v>352</v>
      </c>
      <c r="C321" s="654" t="s">
        <v>535</v>
      </c>
      <c r="D321" s="654" t="s">
        <v>40</v>
      </c>
      <c r="E321" s="654" t="s">
        <v>346</v>
      </c>
      <c r="F321" s="655" t="s">
        <v>543</v>
      </c>
      <c r="G321" s="656" t="s">
        <v>349</v>
      </c>
      <c r="H321" s="657">
        <v>50000</v>
      </c>
      <c r="I321" s="657"/>
      <c r="J321" s="657"/>
      <c r="K321" s="657"/>
      <c r="L321" s="657"/>
      <c r="M321" s="657"/>
      <c r="N321" s="657"/>
      <c r="O321" s="658"/>
      <c r="P321" s="656"/>
      <c r="Q321" s="654" t="s">
        <v>356</v>
      </c>
      <c r="R321" s="654"/>
      <c r="S321" s="654"/>
    </row>
    <row r="322" spans="1:19" ht="15" customHeight="1" x14ac:dyDescent="0.2">
      <c r="A322" s="654" t="s">
        <v>37</v>
      </c>
      <c r="B322" s="654" t="s">
        <v>352</v>
      </c>
      <c r="C322" s="654" t="s">
        <v>535</v>
      </c>
      <c r="D322" s="654" t="s">
        <v>40</v>
      </c>
      <c r="E322" s="654" t="s">
        <v>346</v>
      </c>
      <c r="F322" s="655" t="s">
        <v>486</v>
      </c>
      <c r="G322" s="656" t="s">
        <v>344</v>
      </c>
      <c r="H322" s="657">
        <v>100</v>
      </c>
      <c r="I322" s="657"/>
      <c r="J322" s="657"/>
      <c r="K322" s="657"/>
      <c r="L322" s="657"/>
      <c r="M322" s="657"/>
      <c r="N322" s="657"/>
      <c r="O322" s="658"/>
      <c r="P322" s="656" t="s">
        <v>348</v>
      </c>
      <c r="Q322" s="654"/>
      <c r="R322" s="654"/>
      <c r="S322" s="654"/>
    </row>
    <row r="323" spans="1:19" ht="15" customHeight="1" x14ac:dyDescent="0.2">
      <c r="A323" s="654" t="s">
        <v>37</v>
      </c>
      <c r="B323" s="654" t="s">
        <v>352</v>
      </c>
      <c r="C323" s="654" t="s">
        <v>535</v>
      </c>
      <c r="D323" s="654" t="s">
        <v>40</v>
      </c>
      <c r="E323" s="654" t="s">
        <v>346</v>
      </c>
      <c r="F323" s="655" t="s">
        <v>542</v>
      </c>
      <c r="G323" s="656" t="s">
        <v>349</v>
      </c>
      <c r="H323" s="657">
        <v>6000</v>
      </c>
      <c r="I323" s="657"/>
      <c r="J323" s="657"/>
      <c r="K323" s="657"/>
      <c r="L323" s="657"/>
      <c r="M323" s="657"/>
      <c r="N323" s="657"/>
      <c r="O323" s="658"/>
      <c r="P323" s="656"/>
      <c r="Q323" s="654" t="s">
        <v>356</v>
      </c>
      <c r="R323" s="654"/>
      <c r="S323" s="654"/>
    </row>
    <row r="324" spans="1:19" ht="15" customHeight="1" x14ac:dyDescent="0.2">
      <c r="A324" s="654" t="s">
        <v>37</v>
      </c>
      <c r="B324" s="654" t="s">
        <v>352</v>
      </c>
      <c r="C324" s="654" t="s">
        <v>535</v>
      </c>
      <c r="D324" s="654" t="s">
        <v>40</v>
      </c>
      <c r="E324" s="654" t="s">
        <v>346</v>
      </c>
      <c r="F324" s="655" t="s">
        <v>541</v>
      </c>
      <c r="G324" s="656" t="s">
        <v>349</v>
      </c>
      <c r="H324" s="657">
        <v>25000</v>
      </c>
      <c r="I324" s="657"/>
      <c r="J324" s="657"/>
      <c r="K324" s="657"/>
      <c r="L324" s="657"/>
      <c r="M324" s="657"/>
      <c r="N324" s="657"/>
      <c r="O324" s="658"/>
      <c r="P324" s="656" t="s">
        <v>348</v>
      </c>
      <c r="Q324" s="654"/>
      <c r="R324" s="654"/>
      <c r="S324" s="654"/>
    </row>
    <row r="325" spans="1:19" ht="15" customHeight="1" x14ac:dyDescent="0.2">
      <c r="A325" s="654" t="s">
        <v>37</v>
      </c>
      <c r="B325" s="654" t="s">
        <v>352</v>
      </c>
      <c r="C325" s="654" t="s">
        <v>535</v>
      </c>
      <c r="D325" s="654" t="s">
        <v>40</v>
      </c>
      <c r="E325" s="654" t="s">
        <v>346</v>
      </c>
      <c r="F325" s="655" t="s">
        <v>540</v>
      </c>
      <c r="G325" s="656" t="s">
        <v>349</v>
      </c>
      <c r="H325" s="657">
        <v>12000</v>
      </c>
      <c r="I325" s="657"/>
      <c r="J325" s="657"/>
      <c r="K325" s="657"/>
      <c r="L325" s="657"/>
      <c r="M325" s="657"/>
      <c r="N325" s="657"/>
      <c r="O325" s="658"/>
      <c r="P325" s="656"/>
      <c r="Q325" s="654" t="s">
        <v>356</v>
      </c>
      <c r="R325" s="654"/>
      <c r="S325" s="654"/>
    </row>
    <row r="326" spans="1:19" ht="15" customHeight="1" x14ac:dyDescent="0.2">
      <c r="A326" s="654" t="s">
        <v>37</v>
      </c>
      <c r="B326" s="654" t="s">
        <v>352</v>
      </c>
      <c r="C326" s="654" t="s">
        <v>535</v>
      </c>
      <c r="D326" s="654" t="s">
        <v>40</v>
      </c>
      <c r="E326" s="654" t="s">
        <v>346</v>
      </c>
      <c r="F326" s="655" t="s">
        <v>539</v>
      </c>
      <c r="G326" s="656" t="s">
        <v>344</v>
      </c>
      <c r="H326" s="657">
        <v>300</v>
      </c>
      <c r="I326" s="657"/>
      <c r="J326" s="657"/>
      <c r="K326" s="657"/>
      <c r="L326" s="657"/>
      <c r="M326" s="657"/>
      <c r="N326" s="657"/>
      <c r="O326" s="658"/>
      <c r="P326" s="656"/>
      <c r="Q326" s="654" t="s">
        <v>356</v>
      </c>
      <c r="R326" s="654"/>
      <c r="S326" s="654"/>
    </row>
    <row r="327" spans="1:19" ht="15" customHeight="1" x14ac:dyDescent="0.2">
      <c r="A327" s="654" t="s">
        <v>37</v>
      </c>
      <c r="B327" s="654" t="s">
        <v>352</v>
      </c>
      <c r="C327" s="654" t="s">
        <v>535</v>
      </c>
      <c r="D327" s="654" t="s">
        <v>40</v>
      </c>
      <c r="E327" s="654" t="s">
        <v>346</v>
      </c>
      <c r="F327" s="655" t="s">
        <v>538</v>
      </c>
      <c r="G327" s="656" t="s">
        <v>349</v>
      </c>
      <c r="H327" s="657">
        <v>4000</v>
      </c>
      <c r="I327" s="657"/>
      <c r="J327" s="657"/>
      <c r="K327" s="657"/>
      <c r="L327" s="657"/>
      <c r="M327" s="657"/>
      <c r="N327" s="657"/>
      <c r="O327" s="658"/>
      <c r="P327" s="656" t="s">
        <v>348</v>
      </c>
      <c r="Q327" s="654"/>
      <c r="R327" s="654"/>
      <c r="S327" s="654"/>
    </row>
    <row r="328" spans="1:19" ht="15" customHeight="1" x14ac:dyDescent="0.2">
      <c r="A328" s="654" t="s">
        <v>37</v>
      </c>
      <c r="B328" s="654" t="s">
        <v>352</v>
      </c>
      <c r="C328" s="654" t="s">
        <v>535</v>
      </c>
      <c r="D328" s="654" t="s">
        <v>40</v>
      </c>
      <c r="E328" s="654" t="s">
        <v>346</v>
      </c>
      <c r="F328" s="655" t="s">
        <v>479</v>
      </c>
      <c r="G328" s="656" t="s">
        <v>349</v>
      </c>
      <c r="H328" s="657"/>
      <c r="I328" s="657"/>
      <c r="J328" s="657"/>
      <c r="K328" s="657"/>
      <c r="L328" s="657"/>
      <c r="M328" s="657"/>
      <c r="N328" s="657"/>
      <c r="O328" s="658"/>
      <c r="P328" s="656" t="s">
        <v>348</v>
      </c>
      <c r="Q328" s="654"/>
      <c r="R328" s="654"/>
      <c r="S328" s="654"/>
    </row>
    <row r="329" spans="1:19" ht="15" customHeight="1" x14ac:dyDescent="0.2">
      <c r="A329" s="654" t="s">
        <v>37</v>
      </c>
      <c r="B329" s="654" t="s">
        <v>352</v>
      </c>
      <c r="C329" s="654" t="s">
        <v>535</v>
      </c>
      <c r="D329" s="654" t="s">
        <v>40</v>
      </c>
      <c r="E329" s="654" t="s">
        <v>346</v>
      </c>
      <c r="F329" s="655" t="s">
        <v>476</v>
      </c>
      <c r="G329" s="656" t="s">
        <v>349</v>
      </c>
      <c r="H329" s="657">
        <v>500</v>
      </c>
      <c r="I329" s="657"/>
      <c r="J329" s="657"/>
      <c r="K329" s="657"/>
      <c r="L329" s="657"/>
      <c r="M329" s="657"/>
      <c r="N329" s="657"/>
      <c r="O329" s="658"/>
      <c r="P329" s="656" t="s">
        <v>348</v>
      </c>
      <c r="Q329" s="654"/>
      <c r="R329" s="654"/>
      <c r="S329" s="654"/>
    </row>
    <row r="330" spans="1:19" ht="15" customHeight="1" x14ac:dyDescent="0.2">
      <c r="A330" s="654" t="s">
        <v>37</v>
      </c>
      <c r="B330" s="654" t="s">
        <v>352</v>
      </c>
      <c r="C330" s="654" t="s">
        <v>535</v>
      </c>
      <c r="D330" s="654" t="s">
        <v>40</v>
      </c>
      <c r="E330" s="654" t="s">
        <v>346</v>
      </c>
      <c r="F330" s="655" t="s">
        <v>537</v>
      </c>
      <c r="G330" s="656" t="s">
        <v>344</v>
      </c>
      <c r="H330" s="657">
        <v>20000</v>
      </c>
      <c r="I330" s="657"/>
      <c r="J330" s="657"/>
      <c r="K330" s="657"/>
      <c r="L330" s="657"/>
      <c r="M330" s="657"/>
      <c r="N330" s="657"/>
      <c r="O330" s="658"/>
      <c r="P330" s="656" t="s">
        <v>348</v>
      </c>
      <c r="Q330" s="654"/>
      <c r="R330" s="654"/>
      <c r="S330" s="654"/>
    </row>
    <row r="331" spans="1:19" ht="15" customHeight="1" x14ac:dyDescent="0.2">
      <c r="A331" s="654" t="s">
        <v>37</v>
      </c>
      <c r="B331" s="654" t="s">
        <v>352</v>
      </c>
      <c r="C331" s="654" t="s">
        <v>535</v>
      </c>
      <c r="D331" s="654" t="s">
        <v>40</v>
      </c>
      <c r="E331" s="654" t="s">
        <v>469</v>
      </c>
      <c r="F331" s="655" t="s">
        <v>468</v>
      </c>
      <c r="G331" s="656" t="s">
        <v>344</v>
      </c>
      <c r="H331" s="657"/>
      <c r="I331" s="657"/>
      <c r="J331" s="657"/>
      <c r="K331" s="657"/>
      <c r="L331" s="657"/>
      <c r="M331" s="657"/>
      <c r="N331" s="657"/>
      <c r="O331" s="658"/>
      <c r="P331" s="656" t="s">
        <v>348</v>
      </c>
      <c r="Q331" s="654"/>
      <c r="R331" s="654"/>
      <c r="S331" s="654"/>
    </row>
    <row r="332" spans="1:19" ht="15" customHeight="1" x14ac:dyDescent="0.2">
      <c r="A332" s="654" t="s">
        <v>37</v>
      </c>
      <c r="B332" s="654" t="s">
        <v>352</v>
      </c>
      <c r="C332" s="654" t="s">
        <v>535</v>
      </c>
      <c r="D332" s="654" t="s">
        <v>40</v>
      </c>
      <c r="E332" s="654" t="s">
        <v>469</v>
      </c>
      <c r="F332" s="655" t="s">
        <v>536</v>
      </c>
      <c r="G332" s="656" t="s">
        <v>344</v>
      </c>
      <c r="H332" s="657"/>
      <c r="I332" s="657"/>
      <c r="J332" s="657"/>
      <c r="K332" s="657"/>
      <c r="L332" s="657"/>
      <c r="M332" s="657"/>
      <c r="N332" s="657"/>
      <c r="O332" s="658"/>
      <c r="P332" s="656"/>
      <c r="Q332" s="654" t="s">
        <v>356</v>
      </c>
      <c r="R332" s="654"/>
      <c r="S332" s="654"/>
    </row>
    <row r="333" spans="1:19" ht="15" customHeight="1" x14ac:dyDescent="0.2">
      <c r="A333" s="654" t="s">
        <v>37</v>
      </c>
      <c r="B333" s="654" t="s">
        <v>352</v>
      </c>
      <c r="C333" s="654" t="s">
        <v>535</v>
      </c>
      <c r="D333" s="654" t="s">
        <v>40</v>
      </c>
      <c r="E333" s="654" t="s">
        <v>469</v>
      </c>
      <c r="F333" s="655" t="s">
        <v>534</v>
      </c>
      <c r="G333" s="656" t="s">
        <v>344</v>
      </c>
      <c r="H333" s="657">
        <v>200</v>
      </c>
      <c r="I333" s="657"/>
      <c r="J333" s="657"/>
      <c r="K333" s="657"/>
      <c r="L333" s="657"/>
      <c r="M333" s="657"/>
      <c r="N333" s="657"/>
      <c r="O333" s="658"/>
      <c r="P333" s="656" t="s">
        <v>348</v>
      </c>
      <c r="Q333" s="654"/>
      <c r="R333" s="654"/>
      <c r="S333" s="654"/>
    </row>
    <row r="334" spans="1:19" ht="15" customHeight="1" x14ac:dyDescent="0.2">
      <c r="A334" s="654" t="s">
        <v>37</v>
      </c>
      <c r="B334" s="654" t="s">
        <v>352</v>
      </c>
      <c r="C334" s="654" t="s">
        <v>502</v>
      </c>
      <c r="D334" s="654" t="s">
        <v>40</v>
      </c>
      <c r="E334" s="654" t="s">
        <v>346</v>
      </c>
      <c r="F334" s="655" t="s">
        <v>510</v>
      </c>
      <c r="G334" s="656" t="s">
        <v>344</v>
      </c>
      <c r="H334" s="657">
        <v>3000</v>
      </c>
      <c r="I334" s="657"/>
      <c r="J334" s="657"/>
      <c r="K334" s="657"/>
      <c r="L334" s="657"/>
      <c r="M334" s="657"/>
      <c r="N334" s="657"/>
      <c r="O334" s="658"/>
      <c r="P334" s="656" t="s">
        <v>348</v>
      </c>
      <c r="Q334" s="654"/>
      <c r="R334" s="654"/>
      <c r="S334" s="654"/>
    </row>
    <row r="335" spans="1:19" ht="15" customHeight="1" x14ac:dyDescent="0.2">
      <c r="A335" s="654" t="s">
        <v>37</v>
      </c>
      <c r="B335" s="654" t="s">
        <v>352</v>
      </c>
      <c r="C335" s="654" t="s">
        <v>502</v>
      </c>
      <c r="D335" s="654" t="s">
        <v>40</v>
      </c>
      <c r="E335" s="654" t="s">
        <v>346</v>
      </c>
      <c r="F335" s="655" t="s">
        <v>533</v>
      </c>
      <c r="G335" s="656" t="s">
        <v>344</v>
      </c>
      <c r="H335" s="657"/>
      <c r="I335" s="657"/>
      <c r="J335" s="657"/>
      <c r="K335" s="657"/>
      <c r="L335" s="657"/>
      <c r="M335" s="657"/>
      <c r="N335" s="657"/>
      <c r="O335" s="658"/>
      <c r="P335" s="656" t="s">
        <v>348</v>
      </c>
      <c r="Q335" s="654"/>
      <c r="R335" s="654"/>
      <c r="S335" s="654"/>
    </row>
    <row r="336" spans="1:19" ht="15" customHeight="1" x14ac:dyDescent="0.2">
      <c r="A336" s="654" t="s">
        <v>37</v>
      </c>
      <c r="B336" s="654" t="s">
        <v>352</v>
      </c>
      <c r="C336" s="654" t="s">
        <v>502</v>
      </c>
      <c r="D336" s="654" t="s">
        <v>40</v>
      </c>
      <c r="E336" s="654" t="s">
        <v>346</v>
      </c>
      <c r="F336" s="655" t="s">
        <v>532</v>
      </c>
      <c r="G336" s="656" t="s">
        <v>349</v>
      </c>
      <c r="H336" s="657">
        <v>24000</v>
      </c>
      <c r="I336" s="657"/>
      <c r="J336" s="657"/>
      <c r="K336" s="657"/>
      <c r="L336" s="657"/>
      <c r="M336" s="657"/>
      <c r="N336" s="657"/>
      <c r="O336" s="658"/>
      <c r="P336" s="656" t="s">
        <v>348</v>
      </c>
      <c r="Q336" s="654"/>
      <c r="R336" s="654"/>
      <c r="S336" s="654"/>
    </row>
    <row r="337" spans="1:19" ht="15" customHeight="1" x14ac:dyDescent="0.2">
      <c r="A337" s="654" t="s">
        <v>37</v>
      </c>
      <c r="B337" s="654" t="s">
        <v>352</v>
      </c>
      <c r="C337" s="654" t="s">
        <v>502</v>
      </c>
      <c r="D337" s="654" t="s">
        <v>40</v>
      </c>
      <c r="E337" s="654" t="s">
        <v>346</v>
      </c>
      <c r="F337" s="655" t="s">
        <v>531</v>
      </c>
      <c r="G337" s="656" t="s">
        <v>349</v>
      </c>
      <c r="H337" s="657">
        <v>10000</v>
      </c>
      <c r="I337" s="657"/>
      <c r="J337" s="657"/>
      <c r="K337" s="657"/>
      <c r="L337" s="657"/>
      <c r="M337" s="657"/>
      <c r="N337" s="657"/>
      <c r="O337" s="658"/>
      <c r="P337" s="656" t="s">
        <v>348</v>
      </c>
      <c r="Q337" s="654"/>
      <c r="R337" s="654"/>
      <c r="S337" s="654"/>
    </row>
    <row r="338" spans="1:19" ht="15" customHeight="1" x14ac:dyDescent="0.2">
      <c r="A338" s="654" t="s">
        <v>37</v>
      </c>
      <c r="B338" s="654" t="s">
        <v>352</v>
      </c>
      <c r="C338" s="654" t="s">
        <v>502</v>
      </c>
      <c r="D338" s="654" t="s">
        <v>40</v>
      </c>
      <c r="E338" s="654" t="s">
        <v>346</v>
      </c>
      <c r="F338" s="655" t="s">
        <v>530</v>
      </c>
      <c r="G338" s="656" t="s">
        <v>349</v>
      </c>
      <c r="H338" s="657">
        <v>1200</v>
      </c>
      <c r="I338" s="657"/>
      <c r="J338" s="657"/>
      <c r="K338" s="657"/>
      <c r="L338" s="657"/>
      <c r="M338" s="657"/>
      <c r="N338" s="657"/>
      <c r="O338" s="658"/>
      <c r="P338" s="656" t="s">
        <v>348</v>
      </c>
      <c r="Q338" s="654"/>
      <c r="R338" s="654"/>
      <c r="S338" s="654"/>
    </row>
    <row r="339" spans="1:19" ht="15" customHeight="1" x14ac:dyDescent="0.2">
      <c r="A339" s="654" t="s">
        <v>37</v>
      </c>
      <c r="B339" s="654" t="s">
        <v>352</v>
      </c>
      <c r="C339" s="654" t="s">
        <v>351</v>
      </c>
      <c r="D339" s="654" t="s">
        <v>40</v>
      </c>
      <c r="E339" s="654" t="s">
        <v>346</v>
      </c>
      <c r="F339" s="655" t="s">
        <v>529</v>
      </c>
      <c r="G339" s="656" t="s">
        <v>344</v>
      </c>
      <c r="H339" s="657">
        <v>200</v>
      </c>
      <c r="I339" s="657"/>
      <c r="J339" s="657"/>
      <c r="K339" s="657"/>
      <c r="L339" s="657"/>
      <c r="M339" s="657"/>
      <c r="N339" s="657"/>
      <c r="O339" s="658"/>
      <c r="P339" s="656" t="s">
        <v>348</v>
      </c>
      <c r="Q339" s="654"/>
      <c r="R339" s="654"/>
      <c r="S339" s="654"/>
    </row>
    <row r="340" spans="1:19" ht="15" customHeight="1" x14ac:dyDescent="0.2">
      <c r="A340" s="654" t="s">
        <v>37</v>
      </c>
      <c r="B340" s="654" t="s">
        <v>352</v>
      </c>
      <c r="C340" s="654" t="s">
        <v>351</v>
      </c>
      <c r="D340" s="654" t="s">
        <v>40</v>
      </c>
      <c r="E340" s="654" t="s">
        <v>346</v>
      </c>
      <c r="F340" s="655" t="s">
        <v>528</v>
      </c>
      <c r="G340" s="656" t="s">
        <v>349</v>
      </c>
      <c r="H340" s="657">
        <v>150000</v>
      </c>
      <c r="I340" s="657"/>
      <c r="J340" s="657"/>
      <c r="K340" s="657"/>
      <c r="L340" s="657"/>
      <c r="M340" s="657"/>
      <c r="N340" s="657"/>
      <c r="O340" s="658"/>
      <c r="P340" s="656" t="s">
        <v>348</v>
      </c>
      <c r="Q340" s="654"/>
      <c r="R340" s="654"/>
      <c r="S340" s="654"/>
    </row>
    <row r="341" spans="1:19" ht="15" customHeight="1" x14ac:dyDescent="0.2">
      <c r="A341" s="654" t="s">
        <v>37</v>
      </c>
      <c r="B341" s="654" t="s">
        <v>352</v>
      </c>
      <c r="C341" s="654" t="s">
        <v>351</v>
      </c>
      <c r="D341" s="654" t="s">
        <v>40</v>
      </c>
      <c r="E341" s="654" t="s">
        <v>346</v>
      </c>
      <c r="F341" s="655" t="s">
        <v>527</v>
      </c>
      <c r="G341" s="656" t="s">
        <v>349</v>
      </c>
      <c r="H341" s="657">
        <v>150000</v>
      </c>
      <c r="I341" s="657"/>
      <c r="J341" s="657"/>
      <c r="K341" s="657"/>
      <c r="L341" s="657"/>
      <c r="M341" s="657"/>
      <c r="N341" s="657"/>
      <c r="O341" s="658"/>
      <c r="P341" s="656" t="s">
        <v>348</v>
      </c>
      <c r="Q341" s="654"/>
      <c r="R341" s="654"/>
      <c r="S341" s="654"/>
    </row>
    <row r="342" spans="1:19" ht="15" customHeight="1" x14ac:dyDescent="0.2">
      <c r="A342" s="654" t="s">
        <v>37</v>
      </c>
      <c r="B342" s="654" t="s">
        <v>352</v>
      </c>
      <c r="C342" s="654" t="s">
        <v>351</v>
      </c>
      <c r="D342" s="654" t="s">
        <v>40</v>
      </c>
      <c r="E342" s="654" t="s">
        <v>346</v>
      </c>
      <c r="F342" s="655" t="s">
        <v>526</v>
      </c>
      <c r="G342" s="656" t="s">
        <v>349</v>
      </c>
      <c r="H342" s="657">
        <v>120000</v>
      </c>
      <c r="I342" s="657"/>
      <c r="J342" s="657"/>
      <c r="K342" s="657"/>
      <c r="L342" s="657"/>
      <c r="M342" s="657"/>
      <c r="N342" s="657"/>
      <c r="O342" s="658"/>
      <c r="P342" s="656" t="s">
        <v>348</v>
      </c>
      <c r="Q342" s="654"/>
      <c r="R342" s="654"/>
      <c r="S342" s="654"/>
    </row>
    <row r="343" spans="1:19" ht="15" customHeight="1" x14ac:dyDescent="0.2">
      <c r="A343" s="654" t="s">
        <v>37</v>
      </c>
      <c r="B343" s="654" t="s">
        <v>352</v>
      </c>
      <c r="C343" s="654" t="s">
        <v>351</v>
      </c>
      <c r="D343" s="654" t="s">
        <v>40</v>
      </c>
      <c r="E343" s="654" t="s">
        <v>346</v>
      </c>
      <c r="F343" s="655" t="s">
        <v>525</v>
      </c>
      <c r="G343" s="656" t="s">
        <v>349</v>
      </c>
      <c r="H343" s="657">
        <v>220000</v>
      </c>
      <c r="I343" s="657"/>
      <c r="J343" s="657"/>
      <c r="K343" s="657"/>
      <c r="L343" s="657"/>
      <c r="M343" s="657"/>
      <c r="N343" s="657"/>
      <c r="O343" s="658"/>
      <c r="P343" s="656" t="s">
        <v>348</v>
      </c>
      <c r="Q343" s="654"/>
      <c r="R343" s="654"/>
      <c r="S343" s="654"/>
    </row>
    <row r="344" spans="1:19" ht="15" customHeight="1" x14ac:dyDescent="0.2">
      <c r="A344" s="654" t="s">
        <v>37</v>
      </c>
      <c r="B344" s="654" t="s">
        <v>352</v>
      </c>
      <c r="C344" s="654" t="s">
        <v>351</v>
      </c>
      <c r="D344" s="654" t="s">
        <v>40</v>
      </c>
      <c r="E344" s="654" t="s">
        <v>346</v>
      </c>
      <c r="F344" s="655" t="s">
        <v>524</v>
      </c>
      <c r="G344" s="656" t="s">
        <v>349</v>
      </c>
      <c r="H344" s="657">
        <v>350000</v>
      </c>
      <c r="I344" s="657"/>
      <c r="J344" s="657"/>
      <c r="K344" s="657"/>
      <c r="L344" s="657"/>
      <c r="M344" s="657"/>
      <c r="N344" s="657"/>
      <c r="O344" s="658"/>
      <c r="P344" s="656" t="s">
        <v>348</v>
      </c>
      <c r="Q344" s="654"/>
      <c r="R344" s="654"/>
      <c r="S344" s="654"/>
    </row>
    <row r="345" spans="1:19" ht="15" customHeight="1" x14ac:dyDescent="0.2">
      <c r="A345" s="654" t="s">
        <v>37</v>
      </c>
      <c r="B345" s="654" t="s">
        <v>352</v>
      </c>
      <c r="C345" s="654" t="s">
        <v>351</v>
      </c>
      <c r="D345" s="654" t="s">
        <v>40</v>
      </c>
      <c r="E345" s="654" t="s">
        <v>346</v>
      </c>
      <c r="F345" s="655" t="s">
        <v>350</v>
      </c>
      <c r="G345" s="656" t="s">
        <v>349</v>
      </c>
      <c r="H345" s="657">
        <v>500</v>
      </c>
      <c r="I345" s="657"/>
      <c r="J345" s="657"/>
      <c r="K345" s="657"/>
      <c r="L345" s="657"/>
      <c r="M345" s="657"/>
      <c r="N345" s="657"/>
      <c r="O345" s="658"/>
      <c r="P345" s="656" t="s">
        <v>348</v>
      </c>
      <c r="Q345" s="654"/>
      <c r="R345" s="654"/>
      <c r="S345" s="654"/>
    </row>
    <row r="346" spans="1:19" ht="15" customHeight="1" x14ac:dyDescent="0.2">
      <c r="A346" s="654" t="s">
        <v>29</v>
      </c>
      <c r="B346" s="654" t="s">
        <v>352</v>
      </c>
      <c r="C346" s="654" t="s">
        <v>502</v>
      </c>
      <c r="D346" s="654" t="s">
        <v>33</v>
      </c>
      <c r="E346" s="654" t="s">
        <v>346</v>
      </c>
      <c r="F346" s="655" t="s">
        <v>523</v>
      </c>
      <c r="G346" s="656" t="s">
        <v>349</v>
      </c>
      <c r="H346" s="657">
        <v>6000</v>
      </c>
      <c r="I346" s="657"/>
      <c r="J346" s="657"/>
      <c r="K346" s="657"/>
      <c r="L346" s="657"/>
      <c r="M346" s="657"/>
      <c r="N346" s="657"/>
      <c r="O346" s="657"/>
      <c r="P346" s="656" t="s">
        <v>348</v>
      </c>
      <c r="Q346" s="654"/>
      <c r="R346" s="654"/>
      <c r="S346" s="654"/>
    </row>
    <row r="347" spans="1:19" ht="15" customHeight="1" x14ac:dyDescent="0.2">
      <c r="A347" s="654" t="s">
        <v>29</v>
      </c>
      <c r="B347" s="654" t="s">
        <v>352</v>
      </c>
      <c r="C347" s="654" t="s">
        <v>502</v>
      </c>
      <c r="D347" s="654" t="s">
        <v>33</v>
      </c>
      <c r="E347" s="654" t="s">
        <v>346</v>
      </c>
      <c r="F347" s="655" t="s">
        <v>522</v>
      </c>
      <c r="G347" s="656" t="s">
        <v>349</v>
      </c>
      <c r="H347" s="657">
        <v>3000</v>
      </c>
      <c r="I347" s="657"/>
      <c r="J347" s="657"/>
      <c r="K347" s="657"/>
      <c r="L347" s="657"/>
      <c r="M347" s="657"/>
      <c r="N347" s="657"/>
      <c r="O347" s="657"/>
      <c r="P347" s="656" t="s">
        <v>348</v>
      </c>
      <c r="Q347" s="654"/>
      <c r="R347" s="654"/>
      <c r="S347" s="654"/>
    </row>
    <row r="348" spans="1:19" ht="15" customHeight="1" x14ac:dyDescent="0.2">
      <c r="A348" s="654" t="s">
        <v>29</v>
      </c>
      <c r="B348" s="654" t="s">
        <v>352</v>
      </c>
      <c r="C348" s="654" t="s">
        <v>502</v>
      </c>
      <c r="D348" s="654" t="s">
        <v>33</v>
      </c>
      <c r="E348" s="654" t="s">
        <v>346</v>
      </c>
      <c r="F348" s="655" t="s">
        <v>521</v>
      </c>
      <c r="G348" s="656" t="s">
        <v>349</v>
      </c>
      <c r="H348" s="657"/>
      <c r="I348" s="657"/>
      <c r="J348" s="657"/>
      <c r="K348" s="657"/>
      <c r="L348" s="657"/>
      <c r="M348" s="657"/>
      <c r="N348" s="657"/>
      <c r="O348" s="657"/>
      <c r="P348" s="656" t="s">
        <v>348</v>
      </c>
      <c r="Q348" s="654"/>
      <c r="R348" s="654"/>
      <c r="S348" s="654"/>
    </row>
    <row r="349" spans="1:19" ht="15" customHeight="1" x14ac:dyDescent="0.2">
      <c r="A349" s="654" t="s">
        <v>29</v>
      </c>
      <c r="B349" s="654" t="s">
        <v>352</v>
      </c>
      <c r="C349" s="654" t="s">
        <v>502</v>
      </c>
      <c r="D349" s="654" t="s">
        <v>33</v>
      </c>
      <c r="E349" s="654" t="s">
        <v>346</v>
      </c>
      <c r="F349" s="655" t="s">
        <v>520</v>
      </c>
      <c r="G349" s="656" t="s">
        <v>349</v>
      </c>
      <c r="H349" s="657"/>
      <c r="I349" s="657"/>
      <c r="J349" s="657"/>
      <c r="K349" s="657"/>
      <c r="L349" s="657"/>
      <c r="M349" s="657"/>
      <c r="N349" s="657"/>
      <c r="O349" s="657"/>
      <c r="P349" s="656" t="s">
        <v>135</v>
      </c>
      <c r="Q349" s="654" t="s">
        <v>356</v>
      </c>
      <c r="R349" s="654"/>
      <c r="S349" s="654"/>
    </row>
    <row r="350" spans="1:19" ht="15" customHeight="1" x14ac:dyDescent="0.2">
      <c r="A350" s="654" t="s">
        <v>29</v>
      </c>
      <c r="B350" s="654" t="s">
        <v>352</v>
      </c>
      <c r="C350" s="654" t="s">
        <v>502</v>
      </c>
      <c r="D350" s="654" t="s">
        <v>33</v>
      </c>
      <c r="E350" s="654" t="s">
        <v>346</v>
      </c>
      <c r="F350" s="655" t="s">
        <v>519</v>
      </c>
      <c r="G350" s="656" t="s">
        <v>349</v>
      </c>
      <c r="H350" s="657">
        <v>1000</v>
      </c>
      <c r="I350" s="657"/>
      <c r="J350" s="657"/>
      <c r="K350" s="657"/>
      <c r="L350" s="657"/>
      <c r="M350" s="657"/>
      <c r="N350" s="657"/>
      <c r="O350" s="657"/>
      <c r="P350" s="656" t="s">
        <v>348</v>
      </c>
      <c r="Q350" s="654"/>
      <c r="R350" s="654"/>
      <c r="S350" s="654"/>
    </row>
    <row r="351" spans="1:19" ht="15" customHeight="1" x14ac:dyDescent="0.2">
      <c r="A351" s="654" t="s">
        <v>29</v>
      </c>
      <c r="B351" s="654" t="s">
        <v>352</v>
      </c>
      <c r="C351" s="654" t="s">
        <v>351</v>
      </c>
      <c r="D351" s="654" t="s">
        <v>33</v>
      </c>
      <c r="E351" s="654" t="s">
        <v>346</v>
      </c>
      <c r="F351" s="655" t="s">
        <v>518</v>
      </c>
      <c r="G351" s="656" t="s">
        <v>349</v>
      </c>
      <c r="H351" s="657">
        <v>300</v>
      </c>
      <c r="I351" s="657"/>
      <c r="J351" s="657"/>
      <c r="K351" s="657"/>
      <c r="L351" s="657"/>
      <c r="M351" s="657"/>
      <c r="N351" s="657"/>
      <c r="O351" s="657"/>
      <c r="P351" s="656" t="s">
        <v>348</v>
      </c>
      <c r="Q351" s="654"/>
      <c r="R351" s="654"/>
      <c r="S351" s="654"/>
    </row>
    <row r="352" spans="1:19" ht="15" customHeight="1" x14ac:dyDescent="0.2">
      <c r="A352" s="654" t="s">
        <v>29</v>
      </c>
      <c r="B352" s="654" t="s">
        <v>352</v>
      </c>
      <c r="C352" s="654" t="s">
        <v>351</v>
      </c>
      <c r="D352" s="654" t="s">
        <v>33</v>
      </c>
      <c r="E352" s="654" t="s">
        <v>346</v>
      </c>
      <c r="F352" s="655" t="s">
        <v>517</v>
      </c>
      <c r="G352" s="656" t="s">
        <v>349</v>
      </c>
      <c r="H352" s="657">
        <v>100000</v>
      </c>
      <c r="I352" s="657"/>
      <c r="J352" s="657"/>
      <c r="K352" s="657"/>
      <c r="L352" s="657"/>
      <c r="M352" s="657"/>
      <c r="N352" s="657"/>
      <c r="O352" s="657"/>
      <c r="P352" s="656" t="s">
        <v>348</v>
      </c>
      <c r="Q352" s="654"/>
      <c r="R352" s="654"/>
      <c r="S352" s="654"/>
    </row>
    <row r="353" spans="1:19" ht="15" customHeight="1" x14ac:dyDescent="0.2">
      <c r="A353" s="654" t="s">
        <v>29</v>
      </c>
      <c r="B353" s="654" t="s">
        <v>352</v>
      </c>
      <c r="C353" s="654" t="s">
        <v>351</v>
      </c>
      <c r="D353" s="654" t="s">
        <v>33</v>
      </c>
      <c r="E353" s="654" t="s">
        <v>346</v>
      </c>
      <c r="F353" s="655" t="s">
        <v>516</v>
      </c>
      <c r="G353" s="656" t="s">
        <v>349</v>
      </c>
      <c r="H353" s="657">
        <v>180000</v>
      </c>
      <c r="I353" s="657"/>
      <c r="J353" s="657"/>
      <c r="K353" s="657"/>
      <c r="L353" s="657"/>
      <c r="M353" s="657"/>
      <c r="N353" s="657"/>
      <c r="O353" s="657"/>
      <c r="P353" s="656" t="s">
        <v>348</v>
      </c>
      <c r="Q353" s="654"/>
      <c r="R353" s="654"/>
      <c r="S353" s="654"/>
    </row>
    <row r="354" spans="1:19" ht="15" customHeight="1" x14ac:dyDescent="0.2">
      <c r="A354" s="654" t="s">
        <v>29</v>
      </c>
      <c r="B354" s="654" t="s">
        <v>352</v>
      </c>
      <c r="C354" s="654" t="s">
        <v>351</v>
      </c>
      <c r="D354" s="654" t="s">
        <v>33</v>
      </c>
      <c r="E354" s="654" t="s">
        <v>346</v>
      </c>
      <c r="F354" s="655" t="s">
        <v>515</v>
      </c>
      <c r="G354" s="656" t="s">
        <v>349</v>
      </c>
      <c r="H354" s="657">
        <v>120000</v>
      </c>
      <c r="I354" s="657"/>
      <c r="J354" s="657"/>
      <c r="K354" s="657"/>
      <c r="L354" s="657"/>
      <c r="M354" s="657"/>
      <c r="N354" s="657"/>
      <c r="O354" s="657"/>
      <c r="P354" s="656" t="s">
        <v>348</v>
      </c>
      <c r="Q354" s="654"/>
      <c r="R354" s="654"/>
      <c r="S354" s="654"/>
    </row>
    <row r="355" spans="1:19" ht="15" customHeight="1" x14ac:dyDescent="0.2">
      <c r="A355" s="654" t="s">
        <v>29</v>
      </c>
      <c r="B355" s="654" t="s">
        <v>352</v>
      </c>
      <c r="C355" s="654" t="s">
        <v>351</v>
      </c>
      <c r="D355" s="654" t="s">
        <v>33</v>
      </c>
      <c r="E355" s="654" t="s">
        <v>346</v>
      </c>
      <c r="F355" s="655" t="s">
        <v>514</v>
      </c>
      <c r="G355" s="656" t="s">
        <v>349</v>
      </c>
      <c r="H355" s="657">
        <v>180000</v>
      </c>
      <c r="I355" s="657"/>
      <c r="J355" s="657"/>
      <c r="K355" s="657"/>
      <c r="L355" s="657"/>
      <c r="M355" s="657"/>
      <c r="N355" s="657"/>
      <c r="O355" s="657"/>
      <c r="P355" s="656" t="s">
        <v>348</v>
      </c>
      <c r="Q355" s="654"/>
      <c r="R355" s="654"/>
      <c r="S355" s="654"/>
    </row>
    <row r="356" spans="1:19" ht="15" customHeight="1" x14ac:dyDescent="0.2">
      <c r="A356" s="654" t="s">
        <v>29</v>
      </c>
      <c r="B356" s="654" t="s">
        <v>352</v>
      </c>
      <c r="C356" s="654" t="s">
        <v>351</v>
      </c>
      <c r="D356" s="654" t="s">
        <v>33</v>
      </c>
      <c r="E356" s="654" t="s">
        <v>346</v>
      </c>
      <c r="F356" s="655" t="s">
        <v>513</v>
      </c>
      <c r="G356" s="656" t="s">
        <v>349</v>
      </c>
      <c r="H356" s="657">
        <v>250000</v>
      </c>
      <c r="I356" s="657"/>
      <c r="J356" s="657"/>
      <c r="K356" s="657"/>
      <c r="L356" s="657"/>
      <c r="M356" s="657"/>
      <c r="N356" s="657"/>
      <c r="O356" s="657"/>
      <c r="P356" s="656" t="s">
        <v>348</v>
      </c>
      <c r="Q356" s="654"/>
      <c r="R356" s="654"/>
      <c r="S356" s="654"/>
    </row>
    <row r="357" spans="1:19" ht="15" customHeight="1" x14ac:dyDescent="0.2">
      <c r="A357" s="654" t="s">
        <v>29</v>
      </c>
      <c r="B357" s="654" t="s">
        <v>352</v>
      </c>
      <c r="C357" s="654" t="s">
        <v>351</v>
      </c>
      <c r="D357" s="654" t="s">
        <v>33</v>
      </c>
      <c r="E357" s="654" t="s">
        <v>346</v>
      </c>
      <c r="F357" s="655" t="s">
        <v>512</v>
      </c>
      <c r="G357" s="656" t="s">
        <v>349</v>
      </c>
      <c r="H357" s="657">
        <v>220000</v>
      </c>
      <c r="I357" s="657"/>
      <c r="J357" s="657"/>
      <c r="K357" s="657"/>
      <c r="L357" s="657"/>
      <c r="M357" s="657"/>
      <c r="N357" s="657"/>
      <c r="O357" s="657"/>
      <c r="P357" s="656" t="s">
        <v>348</v>
      </c>
      <c r="Q357" s="654"/>
      <c r="R357" s="654"/>
      <c r="S357" s="654"/>
    </row>
    <row r="358" spans="1:19" ht="15" customHeight="1" x14ac:dyDescent="0.2">
      <c r="A358" s="654" t="s">
        <v>29</v>
      </c>
      <c r="B358" s="654" t="s">
        <v>352</v>
      </c>
      <c r="C358" s="654"/>
      <c r="D358" s="654" t="s">
        <v>33</v>
      </c>
      <c r="E358" s="654" t="s">
        <v>346</v>
      </c>
      <c r="F358" s="655" t="s">
        <v>511</v>
      </c>
      <c r="G358" s="656" t="s">
        <v>349</v>
      </c>
      <c r="H358" s="657"/>
      <c r="I358" s="657"/>
      <c r="J358" s="657"/>
      <c r="K358" s="657"/>
      <c r="L358" s="657"/>
      <c r="M358" s="657"/>
      <c r="N358" s="657"/>
      <c r="O358" s="657"/>
      <c r="P358" s="656" t="s">
        <v>348</v>
      </c>
      <c r="Q358" s="654"/>
      <c r="R358" s="654"/>
      <c r="S358" s="654"/>
    </row>
    <row r="359" spans="1:19" ht="15" customHeight="1" x14ac:dyDescent="0.2">
      <c r="A359" s="654" t="s">
        <v>8</v>
      </c>
      <c r="B359" s="654" t="s">
        <v>352</v>
      </c>
      <c r="C359" s="654" t="s">
        <v>502</v>
      </c>
      <c r="D359" s="654" t="s">
        <v>12</v>
      </c>
      <c r="E359" s="654" t="s">
        <v>346</v>
      </c>
      <c r="F359" s="655" t="s">
        <v>510</v>
      </c>
      <c r="G359" s="656" t="s">
        <v>344</v>
      </c>
      <c r="H359" s="657">
        <v>3000</v>
      </c>
      <c r="I359" s="657"/>
      <c r="J359" s="657"/>
      <c r="K359" s="657"/>
      <c r="L359" s="657"/>
      <c r="M359" s="657"/>
      <c r="N359" s="657"/>
      <c r="O359" s="658"/>
      <c r="P359" s="656" t="s">
        <v>348</v>
      </c>
      <c r="Q359" s="654"/>
      <c r="R359" s="654"/>
      <c r="S359" s="654"/>
    </row>
    <row r="360" spans="1:19" ht="15" customHeight="1" x14ac:dyDescent="0.2">
      <c r="A360" s="654" t="s">
        <v>8</v>
      </c>
      <c r="B360" s="654" t="s">
        <v>352</v>
      </c>
      <c r="C360" s="654" t="s">
        <v>502</v>
      </c>
      <c r="D360" s="654" t="s">
        <v>12</v>
      </c>
      <c r="E360" s="654" t="s">
        <v>346</v>
      </c>
      <c r="F360" s="655" t="s">
        <v>509</v>
      </c>
      <c r="G360" s="656" t="s">
        <v>344</v>
      </c>
      <c r="H360" s="657">
        <v>5000</v>
      </c>
      <c r="I360" s="657"/>
      <c r="J360" s="657"/>
      <c r="K360" s="657"/>
      <c r="L360" s="657"/>
      <c r="M360" s="657"/>
      <c r="N360" s="657"/>
      <c r="O360" s="658"/>
      <c r="P360" s="656" t="s">
        <v>348</v>
      </c>
      <c r="Q360" s="654"/>
      <c r="R360" s="654"/>
      <c r="S360" s="654"/>
    </row>
    <row r="361" spans="1:19" ht="15" customHeight="1" x14ac:dyDescent="0.2">
      <c r="A361" s="654" t="s">
        <v>8</v>
      </c>
      <c r="B361" s="654" t="s">
        <v>352</v>
      </c>
      <c r="C361" s="654" t="s">
        <v>502</v>
      </c>
      <c r="D361" s="654" t="s">
        <v>12</v>
      </c>
      <c r="E361" s="654" t="s">
        <v>346</v>
      </c>
      <c r="F361" s="655" t="s">
        <v>508</v>
      </c>
      <c r="G361" s="656"/>
      <c r="H361" s="657">
        <v>2000</v>
      </c>
      <c r="I361" s="657"/>
      <c r="J361" s="657"/>
      <c r="K361" s="657"/>
      <c r="L361" s="657"/>
      <c r="M361" s="657"/>
      <c r="N361" s="657"/>
      <c r="O361" s="658"/>
      <c r="P361" s="656" t="s">
        <v>348</v>
      </c>
      <c r="Q361" s="654"/>
      <c r="R361" s="654"/>
      <c r="S361" s="654"/>
    </row>
    <row r="362" spans="1:19" ht="15" customHeight="1" x14ac:dyDescent="0.2">
      <c r="A362" s="654" t="s">
        <v>8</v>
      </c>
      <c r="B362" s="654" t="s">
        <v>352</v>
      </c>
      <c r="C362" s="654" t="s">
        <v>502</v>
      </c>
      <c r="D362" s="654" t="s">
        <v>12</v>
      </c>
      <c r="E362" s="654" t="s">
        <v>346</v>
      </c>
      <c r="F362" s="655" t="s">
        <v>507</v>
      </c>
      <c r="G362" s="656" t="s">
        <v>344</v>
      </c>
      <c r="H362" s="657">
        <v>700</v>
      </c>
      <c r="I362" s="657"/>
      <c r="J362" s="657"/>
      <c r="K362" s="657"/>
      <c r="L362" s="657"/>
      <c r="M362" s="657"/>
      <c r="N362" s="657"/>
      <c r="O362" s="658"/>
      <c r="P362" s="656"/>
      <c r="Q362" s="654" t="s">
        <v>356</v>
      </c>
      <c r="R362" s="654"/>
      <c r="S362" s="654"/>
    </row>
    <row r="363" spans="1:19" ht="15" customHeight="1" x14ac:dyDescent="0.2">
      <c r="A363" s="654" t="s">
        <v>8</v>
      </c>
      <c r="B363" s="654" t="s">
        <v>352</v>
      </c>
      <c r="C363" s="654" t="s">
        <v>502</v>
      </c>
      <c r="D363" s="654" t="s">
        <v>12</v>
      </c>
      <c r="E363" s="654" t="s">
        <v>346</v>
      </c>
      <c r="F363" s="655" t="s">
        <v>506</v>
      </c>
      <c r="G363" s="656"/>
      <c r="H363" s="657">
        <v>12000</v>
      </c>
      <c r="I363" s="657"/>
      <c r="J363" s="657"/>
      <c r="K363" s="657"/>
      <c r="L363" s="657"/>
      <c r="M363" s="657"/>
      <c r="N363" s="657"/>
      <c r="O363" s="658"/>
      <c r="P363" s="656"/>
      <c r="Q363" s="654" t="s">
        <v>356</v>
      </c>
      <c r="R363" s="654"/>
      <c r="S363" s="654"/>
    </row>
    <row r="364" spans="1:19" ht="15" customHeight="1" x14ac:dyDescent="0.2">
      <c r="A364" s="654" t="s">
        <v>8</v>
      </c>
      <c r="B364" s="654" t="s">
        <v>352</v>
      </c>
      <c r="C364" s="654" t="s">
        <v>502</v>
      </c>
      <c r="D364" s="654" t="s">
        <v>12</v>
      </c>
      <c r="E364" s="654" t="s">
        <v>346</v>
      </c>
      <c r="F364" s="655" t="s">
        <v>505</v>
      </c>
      <c r="G364" s="656"/>
      <c r="H364" s="657">
        <v>1500</v>
      </c>
      <c r="I364" s="657"/>
      <c r="J364" s="657"/>
      <c r="K364" s="657"/>
      <c r="L364" s="657"/>
      <c r="M364" s="657"/>
      <c r="N364" s="657"/>
      <c r="O364" s="658"/>
      <c r="P364" s="656"/>
      <c r="Q364" s="654" t="s">
        <v>356</v>
      </c>
      <c r="R364" s="654"/>
      <c r="S364" s="654"/>
    </row>
    <row r="365" spans="1:19" ht="15" customHeight="1" x14ac:dyDescent="0.2">
      <c r="A365" s="654" t="s">
        <v>8</v>
      </c>
      <c r="B365" s="654" t="s">
        <v>352</v>
      </c>
      <c r="C365" s="654" t="s">
        <v>502</v>
      </c>
      <c r="D365" s="654" t="s">
        <v>12</v>
      </c>
      <c r="E365" s="654" t="s">
        <v>346</v>
      </c>
      <c r="F365" s="655" t="s">
        <v>504</v>
      </c>
      <c r="G365" s="656"/>
      <c r="H365" s="657">
        <v>16000</v>
      </c>
      <c r="I365" s="657"/>
      <c r="J365" s="657"/>
      <c r="K365" s="657"/>
      <c r="L365" s="657"/>
      <c r="M365" s="657"/>
      <c r="N365" s="657"/>
      <c r="O365" s="658"/>
      <c r="P365" s="656" t="s">
        <v>348</v>
      </c>
      <c r="Q365" s="654"/>
      <c r="R365" s="654"/>
      <c r="S365" s="654"/>
    </row>
    <row r="366" spans="1:19" ht="15" customHeight="1" x14ac:dyDescent="0.2">
      <c r="A366" s="654" t="s">
        <v>8</v>
      </c>
      <c r="B366" s="654" t="s">
        <v>352</v>
      </c>
      <c r="C366" s="654" t="s">
        <v>502</v>
      </c>
      <c r="D366" s="654" t="s">
        <v>12</v>
      </c>
      <c r="E366" s="654" t="s">
        <v>346</v>
      </c>
      <c r="F366" s="655" t="s">
        <v>503</v>
      </c>
      <c r="G366" s="656" t="s">
        <v>349</v>
      </c>
      <c r="H366" s="657">
        <v>8000</v>
      </c>
      <c r="I366" s="657"/>
      <c r="J366" s="657"/>
      <c r="K366" s="657"/>
      <c r="L366" s="657"/>
      <c r="M366" s="657"/>
      <c r="N366" s="657"/>
      <c r="O366" s="658"/>
      <c r="P366" s="656" t="s">
        <v>135</v>
      </c>
      <c r="Q366" s="654" t="s">
        <v>356</v>
      </c>
      <c r="R366" s="654"/>
      <c r="S366" s="654"/>
    </row>
    <row r="367" spans="1:19" ht="15" customHeight="1" x14ac:dyDescent="0.2">
      <c r="A367" s="654" t="s">
        <v>8</v>
      </c>
      <c r="B367" s="654" t="s">
        <v>352</v>
      </c>
      <c r="C367" s="654" t="s">
        <v>502</v>
      </c>
      <c r="D367" s="654" t="s">
        <v>12</v>
      </c>
      <c r="E367" s="654" t="s">
        <v>346</v>
      </c>
      <c r="F367" s="655" t="s">
        <v>501</v>
      </c>
      <c r="G367" s="656" t="s">
        <v>349</v>
      </c>
      <c r="H367" s="657">
        <v>1000</v>
      </c>
      <c r="I367" s="657"/>
      <c r="J367" s="657"/>
      <c r="K367" s="657"/>
      <c r="L367" s="657"/>
      <c r="M367" s="657"/>
      <c r="N367" s="657"/>
      <c r="O367" s="658"/>
      <c r="P367" s="656" t="s">
        <v>348</v>
      </c>
      <c r="Q367" s="654"/>
      <c r="R367" s="654"/>
      <c r="S367" s="654"/>
    </row>
    <row r="368" spans="1:19" ht="15" customHeight="1" x14ac:dyDescent="0.2">
      <c r="A368" s="654" t="s">
        <v>8</v>
      </c>
      <c r="B368" s="654" t="s">
        <v>352</v>
      </c>
      <c r="C368" s="654" t="s">
        <v>351</v>
      </c>
      <c r="D368" s="654" t="s">
        <v>12</v>
      </c>
      <c r="E368" s="654" t="s">
        <v>346</v>
      </c>
      <c r="F368" s="655" t="s">
        <v>500</v>
      </c>
      <c r="G368" s="656" t="s">
        <v>349</v>
      </c>
      <c r="H368" s="657">
        <v>1000</v>
      </c>
      <c r="I368" s="657"/>
      <c r="J368" s="657"/>
      <c r="K368" s="657"/>
      <c r="L368" s="657"/>
      <c r="M368" s="657"/>
      <c r="N368" s="657"/>
      <c r="O368" s="658"/>
      <c r="P368" s="656" t="s">
        <v>348</v>
      </c>
      <c r="Q368" s="654"/>
      <c r="R368" s="654"/>
      <c r="S368" s="654"/>
    </row>
    <row r="369" spans="1:19" ht="15" customHeight="1" x14ac:dyDescent="0.2">
      <c r="A369" s="654" t="s">
        <v>8</v>
      </c>
      <c r="B369" s="654" t="s">
        <v>352</v>
      </c>
      <c r="C369" s="654" t="s">
        <v>351</v>
      </c>
      <c r="D369" s="654" t="s">
        <v>12</v>
      </c>
      <c r="E369" s="654" t="s">
        <v>346</v>
      </c>
      <c r="F369" s="655" t="s">
        <v>499</v>
      </c>
      <c r="G369" s="656" t="s">
        <v>349</v>
      </c>
      <c r="H369" s="657">
        <v>300000</v>
      </c>
      <c r="I369" s="657"/>
      <c r="J369" s="657"/>
      <c r="K369" s="657"/>
      <c r="L369" s="657"/>
      <c r="M369" s="657"/>
      <c r="N369" s="657"/>
      <c r="O369" s="658"/>
      <c r="P369" s="656" t="s">
        <v>348</v>
      </c>
      <c r="Q369" s="654"/>
      <c r="R369" s="654"/>
      <c r="S369" s="654"/>
    </row>
    <row r="370" spans="1:19" ht="15" customHeight="1" x14ac:dyDescent="0.2">
      <c r="A370" s="654" t="s">
        <v>8</v>
      </c>
      <c r="B370" s="654" t="s">
        <v>352</v>
      </c>
      <c r="C370" s="654" t="s">
        <v>351</v>
      </c>
      <c r="D370" s="654" t="s">
        <v>12</v>
      </c>
      <c r="E370" s="654" t="s">
        <v>346</v>
      </c>
      <c r="F370" s="655" t="s">
        <v>498</v>
      </c>
      <c r="G370" s="656" t="s">
        <v>349</v>
      </c>
      <c r="H370" s="657">
        <v>220000</v>
      </c>
      <c r="I370" s="657"/>
      <c r="J370" s="657"/>
      <c r="K370" s="657"/>
      <c r="L370" s="657"/>
      <c r="M370" s="657"/>
      <c r="N370" s="657"/>
      <c r="O370" s="658"/>
      <c r="P370" s="656" t="s">
        <v>348</v>
      </c>
      <c r="Q370" s="654"/>
      <c r="R370" s="654"/>
      <c r="S370" s="654"/>
    </row>
    <row r="371" spans="1:19" ht="15" customHeight="1" x14ac:dyDescent="0.2">
      <c r="A371" s="654" t="s">
        <v>8</v>
      </c>
      <c r="B371" s="654" t="s">
        <v>352</v>
      </c>
      <c r="C371" s="654" t="s">
        <v>351</v>
      </c>
      <c r="D371" s="654" t="s">
        <v>12</v>
      </c>
      <c r="E371" s="654" t="s">
        <v>346</v>
      </c>
      <c r="F371" s="655" t="s">
        <v>497</v>
      </c>
      <c r="G371" s="656" t="s">
        <v>349</v>
      </c>
      <c r="H371" s="657">
        <v>30000</v>
      </c>
      <c r="I371" s="657"/>
      <c r="J371" s="657"/>
      <c r="K371" s="657"/>
      <c r="L371" s="657"/>
      <c r="M371" s="657"/>
      <c r="N371" s="657"/>
      <c r="O371" s="658"/>
      <c r="P371" s="656" t="s">
        <v>348</v>
      </c>
      <c r="Q371" s="654"/>
      <c r="R371" s="654"/>
      <c r="S371" s="654"/>
    </row>
    <row r="372" spans="1:19" ht="15" customHeight="1" x14ac:dyDescent="0.2">
      <c r="A372" s="654" t="s">
        <v>8</v>
      </c>
      <c r="B372" s="654" t="s">
        <v>352</v>
      </c>
      <c r="C372" s="654" t="s">
        <v>351</v>
      </c>
      <c r="D372" s="654" t="s">
        <v>12</v>
      </c>
      <c r="E372" s="654" t="s">
        <v>346</v>
      </c>
      <c r="F372" s="655" t="s">
        <v>496</v>
      </c>
      <c r="G372" s="656" t="s">
        <v>344</v>
      </c>
      <c r="H372" s="657"/>
      <c r="I372" s="657"/>
      <c r="J372" s="657"/>
      <c r="K372" s="657"/>
      <c r="L372" s="657"/>
      <c r="M372" s="657"/>
      <c r="N372" s="657"/>
      <c r="O372" s="658"/>
      <c r="P372" s="656" t="s">
        <v>348</v>
      </c>
      <c r="Q372" s="654"/>
      <c r="R372" s="654"/>
      <c r="S372" s="654"/>
    </row>
    <row r="373" spans="1:19" ht="15" customHeight="1" x14ac:dyDescent="0.2">
      <c r="A373" s="654" t="s">
        <v>8</v>
      </c>
      <c r="B373" s="654" t="s">
        <v>352</v>
      </c>
      <c r="C373" s="654"/>
      <c r="D373" s="654" t="s">
        <v>12</v>
      </c>
      <c r="E373" s="654" t="s">
        <v>346</v>
      </c>
      <c r="F373" s="655" t="s">
        <v>495</v>
      </c>
      <c r="G373" s="656" t="s">
        <v>349</v>
      </c>
      <c r="H373" s="657">
        <v>1000</v>
      </c>
      <c r="I373" s="657"/>
      <c r="J373" s="657"/>
      <c r="K373" s="657"/>
      <c r="L373" s="657"/>
      <c r="M373" s="657"/>
      <c r="N373" s="657"/>
      <c r="O373" s="658">
        <v>1000</v>
      </c>
      <c r="P373" s="656"/>
      <c r="Q373" s="654"/>
      <c r="R373" s="654" t="s">
        <v>493</v>
      </c>
      <c r="S373" s="654"/>
    </row>
    <row r="374" spans="1:19" ht="15" customHeight="1" x14ac:dyDescent="0.2">
      <c r="A374" s="654" t="s">
        <v>8</v>
      </c>
      <c r="B374" s="654" t="s">
        <v>352</v>
      </c>
      <c r="C374" s="654"/>
      <c r="D374" s="654" t="s">
        <v>12</v>
      </c>
      <c r="E374" s="654" t="s">
        <v>346</v>
      </c>
      <c r="F374" s="655" t="s">
        <v>494</v>
      </c>
      <c r="G374" s="656" t="s">
        <v>349</v>
      </c>
      <c r="H374" s="657">
        <v>500</v>
      </c>
      <c r="I374" s="657"/>
      <c r="J374" s="657"/>
      <c r="K374" s="657"/>
      <c r="L374" s="657"/>
      <c r="M374" s="657"/>
      <c r="N374" s="657"/>
      <c r="O374" s="658">
        <v>500</v>
      </c>
      <c r="P374" s="656"/>
      <c r="Q374" s="654"/>
      <c r="R374" s="654" t="s">
        <v>493</v>
      </c>
      <c r="S374" s="654"/>
    </row>
    <row r="375" spans="1:19" ht="15" customHeight="1" x14ac:dyDescent="0.2">
      <c r="A375" s="654" t="s">
        <v>8</v>
      </c>
      <c r="B375" s="654" t="s">
        <v>352</v>
      </c>
      <c r="C375" s="654"/>
      <c r="D375" s="654" t="s">
        <v>12</v>
      </c>
      <c r="E375" s="654" t="s">
        <v>346</v>
      </c>
      <c r="F375" s="655" t="s">
        <v>492</v>
      </c>
      <c r="G375" s="656" t="s">
        <v>349</v>
      </c>
      <c r="H375" s="657">
        <v>29000</v>
      </c>
      <c r="I375" s="657"/>
      <c r="J375" s="657"/>
      <c r="K375" s="657"/>
      <c r="L375" s="657"/>
      <c r="M375" s="657"/>
      <c r="N375" s="657"/>
      <c r="O375" s="658"/>
      <c r="P375" s="656" t="s">
        <v>348</v>
      </c>
      <c r="Q375" s="654"/>
      <c r="R375" s="654"/>
      <c r="S375" s="654"/>
    </row>
    <row r="376" spans="1:19" ht="15" customHeight="1" x14ac:dyDescent="0.2">
      <c r="A376" s="654" t="s">
        <v>8</v>
      </c>
      <c r="B376" s="654" t="s">
        <v>352</v>
      </c>
      <c r="C376" s="654"/>
      <c r="D376" s="654" t="s">
        <v>12</v>
      </c>
      <c r="E376" s="654" t="s">
        <v>346</v>
      </c>
      <c r="F376" s="655" t="s">
        <v>491</v>
      </c>
      <c r="G376" s="656" t="s">
        <v>344</v>
      </c>
      <c r="H376" s="657">
        <v>120000</v>
      </c>
      <c r="I376" s="657"/>
      <c r="J376" s="657"/>
      <c r="K376" s="657"/>
      <c r="L376" s="657"/>
      <c r="M376" s="657"/>
      <c r="N376" s="657"/>
      <c r="O376" s="658"/>
      <c r="P376" s="656" t="s">
        <v>348</v>
      </c>
      <c r="Q376" s="654"/>
      <c r="R376" s="654"/>
      <c r="S376" s="654"/>
    </row>
    <row r="377" spans="1:19" ht="15" customHeight="1" x14ac:dyDescent="0.2">
      <c r="A377" s="654" t="s">
        <v>8</v>
      </c>
      <c r="B377" s="654" t="s">
        <v>352</v>
      </c>
      <c r="C377" s="654"/>
      <c r="D377" s="654" t="s">
        <v>12</v>
      </c>
      <c r="E377" s="654" t="s">
        <v>346</v>
      </c>
      <c r="F377" s="655" t="s">
        <v>490</v>
      </c>
      <c r="G377" s="656" t="s">
        <v>349</v>
      </c>
      <c r="H377" s="657">
        <v>15000</v>
      </c>
      <c r="I377" s="657"/>
      <c r="J377" s="657"/>
      <c r="K377" s="657"/>
      <c r="L377" s="657"/>
      <c r="M377" s="657"/>
      <c r="N377" s="657"/>
      <c r="O377" s="658"/>
      <c r="P377" s="656" t="s">
        <v>348</v>
      </c>
      <c r="Q377" s="654"/>
      <c r="R377" s="654"/>
      <c r="S377" s="654"/>
    </row>
    <row r="378" spans="1:19" ht="15" customHeight="1" x14ac:dyDescent="0.2">
      <c r="A378" s="654" t="s">
        <v>8</v>
      </c>
      <c r="B378" s="654" t="s">
        <v>352</v>
      </c>
      <c r="C378" s="654"/>
      <c r="D378" s="654" t="s">
        <v>12</v>
      </c>
      <c r="E378" s="654" t="s">
        <v>346</v>
      </c>
      <c r="F378" s="655" t="s">
        <v>489</v>
      </c>
      <c r="G378" s="656" t="s">
        <v>344</v>
      </c>
      <c r="H378" s="657">
        <v>10000</v>
      </c>
      <c r="I378" s="657"/>
      <c r="J378" s="657"/>
      <c r="K378" s="657"/>
      <c r="L378" s="657"/>
      <c r="M378" s="657"/>
      <c r="N378" s="657"/>
      <c r="O378" s="658"/>
      <c r="P378" s="656" t="s">
        <v>348</v>
      </c>
      <c r="Q378" s="654"/>
      <c r="R378" s="654"/>
      <c r="S378" s="654"/>
    </row>
    <row r="379" spans="1:19" ht="15" customHeight="1" x14ac:dyDescent="0.2">
      <c r="A379" s="654" t="s">
        <v>8</v>
      </c>
      <c r="B379" s="654" t="s">
        <v>352</v>
      </c>
      <c r="C379" s="654"/>
      <c r="D379" s="654" t="s">
        <v>12</v>
      </c>
      <c r="E379" s="654" t="s">
        <v>346</v>
      </c>
      <c r="F379" s="655" t="s">
        <v>488</v>
      </c>
      <c r="G379" s="656" t="s">
        <v>344</v>
      </c>
      <c r="H379" s="657">
        <v>400</v>
      </c>
      <c r="I379" s="657"/>
      <c r="J379" s="657"/>
      <c r="K379" s="657"/>
      <c r="L379" s="657"/>
      <c r="M379" s="657"/>
      <c r="N379" s="657"/>
      <c r="O379" s="658"/>
      <c r="P379" s="656" t="s">
        <v>348</v>
      </c>
      <c r="Q379" s="654"/>
      <c r="R379" s="654"/>
      <c r="S379" s="654"/>
    </row>
    <row r="380" spans="1:19" ht="15" customHeight="1" x14ac:dyDescent="0.2">
      <c r="A380" s="654" t="s">
        <v>8</v>
      </c>
      <c r="B380" s="654" t="s">
        <v>352</v>
      </c>
      <c r="C380" s="654"/>
      <c r="D380" s="654" t="s">
        <v>12</v>
      </c>
      <c r="E380" s="654" t="s">
        <v>346</v>
      </c>
      <c r="F380" s="655" t="s">
        <v>487</v>
      </c>
      <c r="G380" s="656" t="s">
        <v>349</v>
      </c>
      <c r="H380" s="657">
        <v>3000</v>
      </c>
      <c r="I380" s="657"/>
      <c r="J380" s="657"/>
      <c r="K380" s="657"/>
      <c r="L380" s="657"/>
      <c r="M380" s="657"/>
      <c r="N380" s="657"/>
      <c r="O380" s="658"/>
      <c r="P380" s="656" t="s">
        <v>348</v>
      </c>
      <c r="Q380" s="654"/>
      <c r="R380" s="654"/>
      <c r="S380" s="654"/>
    </row>
    <row r="381" spans="1:19" ht="15" customHeight="1" x14ac:dyDescent="0.2">
      <c r="A381" s="654" t="s">
        <v>8</v>
      </c>
      <c r="B381" s="654" t="s">
        <v>352</v>
      </c>
      <c r="C381" s="654"/>
      <c r="D381" s="654" t="s">
        <v>12</v>
      </c>
      <c r="E381" s="654" t="s">
        <v>346</v>
      </c>
      <c r="F381" s="655" t="s">
        <v>486</v>
      </c>
      <c r="G381" s="656" t="s">
        <v>344</v>
      </c>
      <c r="H381" s="657">
        <v>100</v>
      </c>
      <c r="I381" s="657"/>
      <c r="J381" s="657"/>
      <c r="K381" s="657"/>
      <c r="L381" s="657"/>
      <c r="M381" s="657"/>
      <c r="N381" s="657"/>
      <c r="O381" s="658"/>
      <c r="P381" s="656" t="s">
        <v>348</v>
      </c>
      <c r="Q381" s="654"/>
      <c r="R381" s="654"/>
      <c r="S381" s="654"/>
    </row>
    <row r="382" spans="1:19" ht="15" customHeight="1" x14ac:dyDescent="0.2">
      <c r="A382" s="654" t="s">
        <v>8</v>
      </c>
      <c r="B382" s="654" t="s">
        <v>352</v>
      </c>
      <c r="C382" s="654"/>
      <c r="D382" s="654" t="s">
        <v>12</v>
      </c>
      <c r="E382" s="654" t="s">
        <v>346</v>
      </c>
      <c r="F382" s="655" t="s">
        <v>485</v>
      </c>
      <c r="G382" s="656"/>
      <c r="H382" s="657">
        <v>1500</v>
      </c>
      <c r="I382" s="657"/>
      <c r="J382" s="657"/>
      <c r="K382" s="657"/>
      <c r="L382" s="657"/>
      <c r="M382" s="657"/>
      <c r="N382" s="657"/>
      <c r="O382" s="658"/>
      <c r="P382" s="656" t="s">
        <v>348</v>
      </c>
      <c r="Q382" s="654"/>
      <c r="R382" s="654"/>
      <c r="S382" s="654"/>
    </row>
    <row r="383" spans="1:19" ht="15" customHeight="1" x14ac:dyDescent="0.2">
      <c r="A383" s="654" t="s">
        <v>8</v>
      </c>
      <c r="B383" s="654" t="s">
        <v>352</v>
      </c>
      <c r="C383" s="654"/>
      <c r="D383" s="654" t="s">
        <v>12</v>
      </c>
      <c r="E383" s="654" t="s">
        <v>346</v>
      </c>
      <c r="F383" s="655" t="s">
        <v>484</v>
      </c>
      <c r="G383" s="656" t="s">
        <v>344</v>
      </c>
      <c r="H383" s="657">
        <v>150</v>
      </c>
      <c r="I383" s="657"/>
      <c r="J383" s="657"/>
      <c r="K383" s="657"/>
      <c r="L383" s="657"/>
      <c r="M383" s="657"/>
      <c r="N383" s="657"/>
      <c r="O383" s="658"/>
      <c r="P383" s="656" t="s">
        <v>348</v>
      </c>
      <c r="Q383" s="654"/>
      <c r="R383" s="654"/>
      <c r="S383" s="654"/>
    </row>
    <row r="384" spans="1:19" ht="15" customHeight="1" x14ac:dyDescent="0.2">
      <c r="A384" s="654" t="s">
        <v>8</v>
      </c>
      <c r="B384" s="654" t="s">
        <v>352</v>
      </c>
      <c r="C384" s="654"/>
      <c r="D384" s="654" t="s">
        <v>12</v>
      </c>
      <c r="E384" s="654" t="s">
        <v>346</v>
      </c>
      <c r="F384" s="655" t="s">
        <v>483</v>
      </c>
      <c r="G384" s="656" t="s">
        <v>349</v>
      </c>
      <c r="H384" s="657">
        <v>200</v>
      </c>
      <c r="I384" s="657"/>
      <c r="J384" s="657"/>
      <c r="K384" s="657"/>
      <c r="L384" s="657"/>
      <c r="M384" s="657"/>
      <c r="N384" s="657"/>
      <c r="O384" s="658"/>
      <c r="P384" s="656" t="s">
        <v>348</v>
      </c>
      <c r="Q384" s="654"/>
      <c r="R384" s="654"/>
      <c r="S384" s="654"/>
    </row>
    <row r="385" spans="1:19" ht="15" customHeight="1" x14ac:dyDescent="0.2">
      <c r="A385" s="654" t="s">
        <v>8</v>
      </c>
      <c r="B385" s="654" t="s">
        <v>352</v>
      </c>
      <c r="C385" s="654"/>
      <c r="D385" s="654" t="s">
        <v>12</v>
      </c>
      <c r="E385" s="654" t="s">
        <v>346</v>
      </c>
      <c r="F385" s="655" t="s">
        <v>482</v>
      </c>
      <c r="G385" s="656" t="s">
        <v>344</v>
      </c>
      <c r="H385" s="657">
        <v>1000</v>
      </c>
      <c r="I385" s="657"/>
      <c r="J385" s="657"/>
      <c r="K385" s="657"/>
      <c r="L385" s="657"/>
      <c r="M385" s="657"/>
      <c r="N385" s="657"/>
      <c r="O385" s="658"/>
      <c r="P385" s="656" t="s">
        <v>348</v>
      </c>
      <c r="Q385" s="654"/>
      <c r="R385" s="654"/>
      <c r="S385" s="654"/>
    </row>
    <row r="386" spans="1:19" ht="15" customHeight="1" x14ac:dyDescent="0.2">
      <c r="A386" s="654" t="s">
        <v>8</v>
      </c>
      <c r="B386" s="654" t="s">
        <v>352</v>
      </c>
      <c r="C386" s="654"/>
      <c r="D386" s="654" t="s">
        <v>12</v>
      </c>
      <c r="E386" s="654" t="s">
        <v>346</v>
      </c>
      <c r="F386" s="655" t="s">
        <v>481</v>
      </c>
      <c r="G386" s="656" t="s">
        <v>344</v>
      </c>
      <c r="H386" s="657">
        <v>150</v>
      </c>
      <c r="I386" s="657"/>
      <c r="J386" s="657"/>
      <c r="K386" s="657"/>
      <c r="L386" s="657"/>
      <c r="M386" s="657"/>
      <c r="N386" s="657"/>
      <c r="O386" s="658"/>
      <c r="P386" s="656"/>
      <c r="Q386" s="654" t="s">
        <v>356</v>
      </c>
      <c r="R386" s="654"/>
      <c r="S386" s="654"/>
    </row>
    <row r="387" spans="1:19" ht="15" customHeight="1" x14ac:dyDescent="0.2">
      <c r="A387" s="654" t="s">
        <v>8</v>
      </c>
      <c r="B387" s="654" t="s">
        <v>352</v>
      </c>
      <c r="C387" s="654"/>
      <c r="D387" s="654" t="s">
        <v>12</v>
      </c>
      <c r="E387" s="654" t="s">
        <v>346</v>
      </c>
      <c r="F387" s="655" t="s">
        <v>480</v>
      </c>
      <c r="G387" s="656" t="s">
        <v>344</v>
      </c>
      <c r="H387" s="657">
        <v>200</v>
      </c>
      <c r="I387" s="657"/>
      <c r="J387" s="657"/>
      <c r="K387" s="657"/>
      <c r="L387" s="657"/>
      <c r="M387" s="657"/>
      <c r="N387" s="657"/>
      <c r="O387" s="658"/>
      <c r="P387" s="656" t="s">
        <v>348</v>
      </c>
      <c r="Q387" s="654"/>
      <c r="R387" s="654"/>
      <c r="S387" s="654"/>
    </row>
    <row r="388" spans="1:19" ht="15" customHeight="1" x14ac:dyDescent="0.2">
      <c r="A388" s="654" t="s">
        <v>8</v>
      </c>
      <c r="B388" s="654" t="s">
        <v>352</v>
      </c>
      <c r="C388" s="654"/>
      <c r="D388" s="654" t="s">
        <v>12</v>
      </c>
      <c r="E388" s="654" t="s">
        <v>346</v>
      </c>
      <c r="F388" s="655" t="s">
        <v>479</v>
      </c>
      <c r="G388" s="656" t="s">
        <v>349</v>
      </c>
      <c r="H388" s="657"/>
      <c r="I388" s="657"/>
      <c r="J388" s="657"/>
      <c r="K388" s="657"/>
      <c r="L388" s="657"/>
      <c r="M388" s="657"/>
      <c r="N388" s="657"/>
      <c r="O388" s="658"/>
      <c r="P388" s="656" t="s">
        <v>348</v>
      </c>
      <c r="Q388" s="654"/>
      <c r="R388" s="654"/>
      <c r="S388" s="654"/>
    </row>
    <row r="389" spans="1:19" ht="15" customHeight="1" x14ac:dyDescent="0.2">
      <c r="A389" s="654" t="s">
        <v>8</v>
      </c>
      <c r="B389" s="654" t="s">
        <v>352</v>
      </c>
      <c r="C389" s="654"/>
      <c r="D389" s="654" t="s">
        <v>12</v>
      </c>
      <c r="E389" s="654" t="s">
        <v>346</v>
      </c>
      <c r="F389" s="655" t="s">
        <v>478</v>
      </c>
      <c r="G389" s="656" t="s">
        <v>344</v>
      </c>
      <c r="H389" s="657">
        <v>300</v>
      </c>
      <c r="I389" s="657"/>
      <c r="J389" s="657"/>
      <c r="K389" s="657"/>
      <c r="L389" s="657"/>
      <c r="M389" s="657"/>
      <c r="N389" s="657"/>
      <c r="O389" s="658"/>
      <c r="P389" s="656" t="s">
        <v>348</v>
      </c>
      <c r="Q389" s="654"/>
      <c r="R389" s="654"/>
      <c r="S389" s="654"/>
    </row>
    <row r="390" spans="1:19" ht="15" customHeight="1" x14ac:dyDescent="0.2">
      <c r="A390" s="654" t="s">
        <v>8</v>
      </c>
      <c r="B390" s="654" t="s">
        <v>352</v>
      </c>
      <c r="C390" s="654"/>
      <c r="D390" s="654" t="s">
        <v>12</v>
      </c>
      <c r="E390" s="654" t="s">
        <v>346</v>
      </c>
      <c r="F390" s="655" t="s">
        <v>477</v>
      </c>
      <c r="G390" s="656" t="s">
        <v>344</v>
      </c>
      <c r="H390" s="657">
        <v>400</v>
      </c>
      <c r="I390" s="657"/>
      <c r="J390" s="657"/>
      <c r="K390" s="657"/>
      <c r="L390" s="657"/>
      <c r="M390" s="657"/>
      <c r="N390" s="657"/>
      <c r="O390" s="658"/>
      <c r="P390" s="656" t="s">
        <v>348</v>
      </c>
      <c r="Q390" s="654"/>
      <c r="R390" s="654"/>
      <c r="S390" s="654"/>
    </row>
    <row r="391" spans="1:19" ht="15" customHeight="1" x14ac:dyDescent="0.2">
      <c r="A391" s="654" t="s">
        <v>8</v>
      </c>
      <c r="B391" s="654" t="s">
        <v>352</v>
      </c>
      <c r="C391" s="654"/>
      <c r="D391" s="654" t="s">
        <v>12</v>
      </c>
      <c r="E391" s="654" t="s">
        <v>346</v>
      </c>
      <c r="F391" s="655" t="s">
        <v>476</v>
      </c>
      <c r="G391" s="656" t="s">
        <v>349</v>
      </c>
      <c r="H391" s="657">
        <v>500</v>
      </c>
      <c r="I391" s="657"/>
      <c r="J391" s="657"/>
      <c r="K391" s="657"/>
      <c r="L391" s="657"/>
      <c r="M391" s="657"/>
      <c r="N391" s="657"/>
      <c r="O391" s="658"/>
      <c r="P391" s="656" t="s">
        <v>348</v>
      </c>
      <c r="Q391" s="654"/>
      <c r="R391" s="654"/>
      <c r="S391" s="654"/>
    </row>
    <row r="392" spans="1:19" ht="15" customHeight="1" x14ac:dyDescent="0.2">
      <c r="A392" s="654" t="s">
        <v>8</v>
      </c>
      <c r="B392" s="654" t="s">
        <v>352</v>
      </c>
      <c r="C392" s="654"/>
      <c r="D392" s="654" t="s">
        <v>12</v>
      </c>
      <c r="E392" s="654" t="s">
        <v>346</v>
      </c>
      <c r="F392" s="655" t="s">
        <v>475</v>
      </c>
      <c r="G392" s="656" t="s">
        <v>344</v>
      </c>
      <c r="H392" s="657">
        <v>200</v>
      </c>
      <c r="I392" s="657"/>
      <c r="J392" s="657"/>
      <c r="K392" s="657"/>
      <c r="L392" s="657"/>
      <c r="M392" s="657"/>
      <c r="N392" s="657"/>
      <c r="O392" s="658"/>
      <c r="P392" s="656" t="s">
        <v>348</v>
      </c>
      <c r="Q392" s="654"/>
      <c r="R392" s="654"/>
      <c r="S392" s="654"/>
    </row>
    <row r="393" spans="1:19" ht="15" customHeight="1" x14ac:dyDescent="0.2">
      <c r="A393" s="654" t="s">
        <v>8</v>
      </c>
      <c r="B393" s="654" t="s">
        <v>352</v>
      </c>
      <c r="C393" s="654"/>
      <c r="D393" s="654" t="s">
        <v>12</v>
      </c>
      <c r="E393" s="654" t="s">
        <v>346</v>
      </c>
      <c r="F393" s="655" t="s">
        <v>474</v>
      </c>
      <c r="G393" s="656" t="s">
        <v>344</v>
      </c>
      <c r="H393" s="657">
        <v>300</v>
      </c>
      <c r="I393" s="657"/>
      <c r="J393" s="657"/>
      <c r="K393" s="657"/>
      <c r="L393" s="657"/>
      <c r="M393" s="657"/>
      <c r="N393" s="657"/>
      <c r="O393" s="658"/>
      <c r="P393" s="656" t="s">
        <v>348</v>
      </c>
      <c r="Q393" s="654"/>
      <c r="R393" s="654"/>
      <c r="S393" s="654"/>
    </row>
    <row r="394" spans="1:19" ht="15" customHeight="1" x14ac:dyDescent="0.2">
      <c r="A394" s="654" t="s">
        <v>8</v>
      </c>
      <c r="B394" s="654" t="s">
        <v>352</v>
      </c>
      <c r="C394" s="654"/>
      <c r="D394" s="654" t="s">
        <v>12</v>
      </c>
      <c r="E394" s="654" t="s">
        <v>346</v>
      </c>
      <c r="F394" s="655" t="s">
        <v>473</v>
      </c>
      <c r="G394" s="656" t="s">
        <v>344</v>
      </c>
      <c r="H394" s="657">
        <v>150</v>
      </c>
      <c r="I394" s="657"/>
      <c r="J394" s="657"/>
      <c r="K394" s="657"/>
      <c r="L394" s="657"/>
      <c r="M394" s="657"/>
      <c r="N394" s="657"/>
      <c r="O394" s="658"/>
      <c r="P394" s="656" t="s">
        <v>348</v>
      </c>
      <c r="Q394" s="654"/>
      <c r="R394" s="654"/>
      <c r="S394" s="654"/>
    </row>
    <row r="395" spans="1:19" ht="15" customHeight="1" x14ac:dyDescent="0.2">
      <c r="A395" s="654" t="s">
        <v>8</v>
      </c>
      <c r="B395" s="654" t="s">
        <v>352</v>
      </c>
      <c r="C395" s="654"/>
      <c r="D395" s="654" t="s">
        <v>12</v>
      </c>
      <c r="E395" s="654" t="s">
        <v>346</v>
      </c>
      <c r="F395" s="655" t="s">
        <v>472</v>
      </c>
      <c r="G395" s="656" t="s">
        <v>344</v>
      </c>
      <c r="H395" s="657">
        <v>200</v>
      </c>
      <c r="I395" s="657"/>
      <c r="J395" s="657"/>
      <c r="K395" s="657"/>
      <c r="L395" s="657"/>
      <c r="M395" s="657"/>
      <c r="N395" s="657"/>
      <c r="O395" s="658"/>
      <c r="P395" s="656" t="s">
        <v>348</v>
      </c>
      <c r="Q395" s="654"/>
      <c r="R395" s="654"/>
      <c r="S395" s="654"/>
    </row>
    <row r="396" spans="1:19" ht="15" customHeight="1" x14ac:dyDescent="0.2">
      <c r="A396" s="654" t="s">
        <v>8</v>
      </c>
      <c r="B396" s="654" t="s">
        <v>352</v>
      </c>
      <c r="C396" s="654"/>
      <c r="D396" s="654" t="s">
        <v>12</v>
      </c>
      <c r="E396" s="654" t="s">
        <v>346</v>
      </c>
      <c r="F396" s="655" t="s">
        <v>471</v>
      </c>
      <c r="G396" s="656" t="s">
        <v>344</v>
      </c>
      <c r="H396" s="657">
        <v>400</v>
      </c>
      <c r="I396" s="657"/>
      <c r="J396" s="657"/>
      <c r="K396" s="657"/>
      <c r="L396" s="657"/>
      <c r="M396" s="657"/>
      <c r="N396" s="657"/>
      <c r="O396" s="658"/>
      <c r="P396" s="656" t="s">
        <v>348</v>
      </c>
      <c r="Q396" s="654"/>
      <c r="R396" s="654"/>
      <c r="S396" s="654"/>
    </row>
    <row r="397" spans="1:19" ht="15" customHeight="1" x14ac:dyDescent="0.2">
      <c r="A397" s="654" t="s">
        <v>8</v>
      </c>
      <c r="B397" s="654" t="s">
        <v>352</v>
      </c>
      <c r="C397" s="654"/>
      <c r="D397" s="654" t="s">
        <v>12</v>
      </c>
      <c r="E397" s="654" t="s">
        <v>346</v>
      </c>
      <c r="F397" s="655" t="s">
        <v>470</v>
      </c>
      <c r="G397" s="656" t="s">
        <v>344</v>
      </c>
      <c r="H397" s="657">
        <v>150</v>
      </c>
      <c r="I397" s="657"/>
      <c r="J397" s="657"/>
      <c r="K397" s="657"/>
      <c r="L397" s="657"/>
      <c r="M397" s="657"/>
      <c r="N397" s="657"/>
      <c r="O397" s="658"/>
      <c r="P397" s="656" t="s">
        <v>348</v>
      </c>
      <c r="Q397" s="654"/>
      <c r="R397" s="654"/>
      <c r="S397" s="654"/>
    </row>
    <row r="398" spans="1:19" ht="15" customHeight="1" x14ac:dyDescent="0.2">
      <c r="A398" s="654" t="s">
        <v>8</v>
      </c>
      <c r="B398" s="654" t="s">
        <v>352</v>
      </c>
      <c r="C398" s="654"/>
      <c r="D398" s="654" t="s">
        <v>12</v>
      </c>
      <c r="E398" s="654" t="s">
        <v>469</v>
      </c>
      <c r="F398" s="655" t="s">
        <v>468</v>
      </c>
      <c r="G398" s="656" t="s">
        <v>344</v>
      </c>
      <c r="H398" s="657"/>
      <c r="I398" s="657"/>
      <c r="J398" s="657"/>
      <c r="K398" s="657"/>
      <c r="L398" s="657"/>
      <c r="M398" s="657"/>
      <c r="N398" s="657"/>
      <c r="O398" s="658"/>
      <c r="P398" s="656" t="s">
        <v>348</v>
      </c>
      <c r="Q398" s="654"/>
      <c r="R398" s="654"/>
      <c r="S398" s="654"/>
    </row>
    <row r="399" spans="1:19" ht="15" customHeight="1" x14ac:dyDescent="0.2">
      <c r="A399" s="654" t="s">
        <v>5</v>
      </c>
      <c r="B399" s="654" t="s">
        <v>352</v>
      </c>
      <c r="C399" s="654" t="s">
        <v>351</v>
      </c>
      <c r="D399" s="654" t="s">
        <v>4</v>
      </c>
      <c r="E399" s="654" t="s">
        <v>346</v>
      </c>
      <c r="F399" s="655" t="s">
        <v>467</v>
      </c>
      <c r="G399" s="656" t="s">
        <v>349</v>
      </c>
      <c r="H399" s="657">
        <v>150000</v>
      </c>
      <c r="I399" s="657"/>
      <c r="J399" s="657"/>
      <c r="K399" s="657"/>
      <c r="L399" s="657"/>
      <c r="M399" s="657"/>
      <c r="N399" s="657"/>
      <c r="O399" s="658"/>
      <c r="P399" s="656" t="s">
        <v>348</v>
      </c>
      <c r="Q399" s="654"/>
      <c r="R399" s="654"/>
      <c r="S399" s="654"/>
    </row>
    <row r="400" spans="1:19" ht="15" customHeight="1" x14ac:dyDescent="0.2">
      <c r="A400" s="654" t="s">
        <v>463</v>
      </c>
      <c r="B400" s="654" t="s">
        <v>462</v>
      </c>
      <c r="C400" s="654" t="s">
        <v>462</v>
      </c>
      <c r="D400" s="654" t="s">
        <v>60</v>
      </c>
      <c r="E400" s="654" t="s">
        <v>346</v>
      </c>
      <c r="F400" s="655" t="s">
        <v>466</v>
      </c>
      <c r="G400" s="656"/>
      <c r="H400" s="657"/>
      <c r="I400" s="657"/>
      <c r="J400" s="657"/>
      <c r="K400" s="657"/>
      <c r="L400" s="657"/>
      <c r="M400" s="657"/>
      <c r="N400" s="657"/>
      <c r="O400" s="658"/>
      <c r="P400" s="656"/>
      <c r="Q400" s="654"/>
      <c r="R400" s="654"/>
      <c r="S400" s="654"/>
    </row>
    <row r="401" spans="1:19" ht="15" customHeight="1" x14ac:dyDescent="0.2">
      <c r="A401" s="654" t="s">
        <v>463</v>
      </c>
      <c r="B401" s="654" t="s">
        <v>462</v>
      </c>
      <c r="C401" s="654" t="s">
        <v>462</v>
      </c>
      <c r="D401" s="654" t="s">
        <v>60</v>
      </c>
      <c r="E401" s="654" t="s">
        <v>346</v>
      </c>
      <c r="F401" s="655" t="s">
        <v>465</v>
      </c>
      <c r="G401" s="656"/>
      <c r="H401" s="657"/>
      <c r="I401" s="657"/>
      <c r="J401" s="657"/>
      <c r="K401" s="657"/>
      <c r="L401" s="657"/>
      <c r="M401" s="657"/>
      <c r="N401" s="657"/>
      <c r="O401" s="658"/>
      <c r="P401" s="656"/>
      <c r="Q401" s="654"/>
      <c r="R401" s="654"/>
      <c r="S401" s="654"/>
    </row>
    <row r="402" spans="1:19" ht="15" customHeight="1" x14ac:dyDescent="0.2">
      <c r="A402" s="654" t="s">
        <v>463</v>
      </c>
      <c r="B402" s="654" t="s">
        <v>462</v>
      </c>
      <c r="C402" s="654" t="s">
        <v>462</v>
      </c>
      <c r="D402" s="654" t="s">
        <v>60</v>
      </c>
      <c r="E402" s="654" t="s">
        <v>346</v>
      </c>
      <c r="F402" s="655" t="s">
        <v>464</v>
      </c>
      <c r="G402" s="656"/>
      <c r="H402" s="657"/>
      <c r="I402" s="657"/>
      <c r="J402" s="657"/>
      <c r="K402" s="657"/>
      <c r="L402" s="657"/>
      <c r="M402" s="657"/>
      <c r="N402" s="657"/>
      <c r="O402" s="658"/>
      <c r="P402" s="656"/>
      <c r="Q402" s="654"/>
      <c r="R402" s="654"/>
      <c r="S402" s="654"/>
    </row>
    <row r="403" spans="1:19" ht="15" customHeight="1" x14ac:dyDescent="0.2">
      <c r="A403" s="654" t="s">
        <v>463</v>
      </c>
      <c r="B403" s="654" t="s">
        <v>462</v>
      </c>
      <c r="C403" s="654" t="s">
        <v>462</v>
      </c>
      <c r="D403" s="654" t="s">
        <v>60</v>
      </c>
      <c r="E403" s="654" t="s">
        <v>346</v>
      </c>
      <c r="F403" s="655" t="s">
        <v>461</v>
      </c>
      <c r="G403" s="656"/>
      <c r="H403" s="657">
        <v>2000</v>
      </c>
      <c r="I403" s="657"/>
      <c r="J403" s="657"/>
      <c r="K403" s="657"/>
      <c r="L403" s="657"/>
      <c r="M403" s="657"/>
      <c r="N403" s="657"/>
      <c r="O403" s="658"/>
      <c r="P403" s="656"/>
      <c r="Q403" s="654"/>
      <c r="R403" s="654"/>
      <c r="S403" s="654"/>
    </row>
    <row r="404" spans="1:19" ht="15" customHeight="1" x14ac:dyDescent="0.2">
      <c r="A404" s="654" t="s">
        <v>71</v>
      </c>
      <c r="B404" s="654" t="s">
        <v>355</v>
      </c>
      <c r="C404" s="654" t="s">
        <v>460</v>
      </c>
      <c r="D404" s="654" t="s">
        <v>428</v>
      </c>
      <c r="E404" s="654" t="s">
        <v>346</v>
      </c>
      <c r="F404" s="655" t="s">
        <v>459</v>
      </c>
      <c r="G404" s="656" t="s">
        <v>344</v>
      </c>
      <c r="H404" s="657"/>
      <c r="I404" s="657"/>
      <c r="J404" s="657"/>
      <c r="K404" s="657"/>
      <c r="L404" s="657"/>
      <c r="M404" s="657"/>
      <c r="N404" s="657"/>
      <c r="O404" s="658"/>
      <c r="P404" s="656"/>
      <c r="Q404" s="654" t="s">
        <v>356</v>
      </c>
      <c r="R404" s="654"/>
      <c r="S404" s="654"/>
    </row>
    <row r="405" spans="1:19" ht="15" customHeight="1" x14ac:dyDescent="0.2">
      <c r="A405" s="654" t="s">
        <v>71</v>
      </c>
      <c r="B405" s="654" t="s">
        <v>355</v>
      </c>
      <c r="C405" s="654" t="s">
        <v>458</v>
      </c>
      <c r="D405" s="654" t="s">
        <v>428</v>
      </c>
      <c r="E405" s="654" t="s">
        <v>346</v>
      </c>
      <c r="F405" s="655" t="s">
        <v>395</v>
      </c>
      <c r="G405" s="656" t="s">
        <v>344</v>
      </c>
      <c r="H405" s="657"/>
      <c r="I405" s="657"/>
      <c r="J405" s="657"/>
      <c r="K405" s="657"/>
      <c r="L405" s="657"/>
      <c r="M405" s="657"/>
      <c r="N405" s="657"/>
      <c r="O405" s="658"/>
      <c r="P405" s="656"/>
      <c r="Q405" s="654" t="s">
        <v>356</v>
      </c>
      <c r="R405" s="654"/>
      <c r="S405" s="654"/>
    </row>
    <row r="406" spans="1:19" ht="15" customHeight="1" x14ac:dyDescent="0.2">
      <c r="A406" s="654" t="s">
        <v>71</v>
      </c>
      <c r="B406" s="654" t="s">
        <v>355</v>
      </c>
      <c r="C406" s="654" t="s">
        <v>451</v>
      </c>
      <c r="D406" s="654" t="s">
        <v>428</v>
      </c>
      <c r="E406" s="654" t="s">
        <v>346</v>
      </c>
      <c r="F406" s="655" t="s">
        <v>457</v>
      </c>
      <c r="G406" s="656" t="s">
        <v>344</v>
      </c>
      <c r="H406" s="657">
        <v>1500</v>
      </c>
      <c r="I406" s="657"/>
      <c r="J406" s="657"/>
      <c r="K406" s="657"/>
      <c r="L406" s="657"/>
      <c r="M406" s="657"/>
      <c r="N406" s="657"/>
      <c r="O406" s="658"/>
      <c r="P406" s="656"/>
      <c r="Q406" s="654" t="s">
        <v>356</v>
      </c>
      <c r="R406" s="654"/>
      <c r="S406" s="654"/>
    </row>
    <row r="407" spans="1:19" ht="15" customHeight="1" x14ac:dyDescent="0.2">
      <c r="A407" s="654" t="s">
        <v>71</v>
      </c>
      <c r="B407" s="654" t="s">
        <v>355</v>
      </c>
      <c r="C407" s="654" t="s">
        <v>451</v>
      </c>
      <c r="D407" s="654" t="s">
        <v>428</v>
      </c>
      <c r="E407" s="654" t="s">
        <v>346</v>
      </c>
      <c r="F407" s="655" t="s">
        <v>456</v>
      </c>
      <c r="G407" s="656" t="s">
        <v>349</v>
      </c>
      <c r="H407" s="657">
        <v>1500</v>
      </c>
      <c r="I407" s="657"/>
      <c r="J407" s="657"/>
      <c r="K407" s="657"/>
      <c r="L407" s="657"/>
      <c r="M407" s="657"/>
      <c r="N407" s="657"/>
      <c r="O407" s="658"/>
      <c r="P407" s="656" t="s">
        <v>348</v>
      </c>
      <c r="Q407" s="654"/>
      <c r="R407" s="654"/>
      <c r="S407" s="654"/>
    </row>
    <row r="408" spans="1:19" ht="15" customHeight="1" x14ac:dyDescent="0.2">
      <c r="A408" s="654" t="s">
        <v>71</v>
      </c>
      <c r="B408" s="654" t="s">
        <v>355</v>
      </c>
      <c r="C408" s="654" t="s">
        <v>451</v>
      </c>
      <c r="D408" s="654" t="s">
        <v>428</v>
      </c>
      <c r="E408" s="654" t="s">
        <v>346</v>
      </c>
      <c r="F408" s="655" t="s">
        <v>455</v>
      </c>
      <c r="G408" s="656" t="s">
        <v>344</v>
      </c>
      <c r="H408" s="657">
        <v>4000</v>
      </c>
      <c r="I408" s="657"/>
      <c r="J408" s="657"/>
      <c r="K408" s="657"/>
      <c r="L408" s="657"/>
      <c r="M408" s="657"/>
      <c r="N408" s="657"/>
      <c r="O408" s="658"/>
      <c r="P408" s="656" t="s">
        <v>348</v>
      </c>
      <c r="Q408" s="654"/>
      <c r="R408" s="654"/>
      <c r="S408" s="654"/>
    </row>
    <row r="409" spans="1:19" ht="15" customHeight="1" x14ac:dyDescent="0.2">
      <c r="A409" s="654" t="s">
        <v>71</v>
      </c>
      <c r="B409" s="654" t="s">
        <v>355</v>
      </c>
      <c r="C409" s="654" t="s">
        <v>451</v>
      </c>
      <c r="D409" s="654" t="s">
        <v>428</v>
      </c>
      <c r="E409" s="654" t="s">
        <v>346</v>
      </c>
      <c r="F409" s="655" t="s">
        <v>389</v>
      </c>
      <c r="G409" s="656" t="s">
        <v>344</v>
      </c>
      <c r="H409" s="657"/>
      <c r="I409" s="657"/>
      <c r="J409" s="657"/>
      <c r="K409" s="657"/>
      <c r="L409" s="657"/>
      <c r="M409" s="657"/>
      <c r="N409" s="657"/>
      <c r="O409" s="658"/>
      <c r="P409" s="656" t="s">
        <v>348</v>
      </c>
      <c r="Q409" s="654"/>
      <c r="R409" s="654"/>
      <c r="S409" s="654"/>
    </row>
    <row r="410" spans="1:19" ht="15" customHeight="1" x14ac:dyDescent="0.2">
      <c r="A410" s="654" t="s">
        <v>71</v>
      </c>
      <c r="B410" s="654" t="s">
        <v>355</v>
      </c>
      <c r="C410" s="654" t="s">
        <v>451</v>
      </c>
      <c r="D410" s="654" t="s">
        <v>428</v>
      </c>
      <c r="E410" s="654" t="s">
        <v>346</v>
      </c>
      <c r="F410" s="655" t="s">
        <v>454</v>
      </c>
      <c r="G410" s="656" t="s">
        <v>349</v>
      </c>
      <c r="H410" s="657"/>
      <c r="I410" s="657"/>
      <c r="J410" s="657"/>
      <c r="K410" s="657"/>
      <c r="L410" s="657"/>
      <c r="M410" s="657"/>
      <c r="N410" s="657"/>
      <c r="O410" s="658"/>
      <c r="P410" s="656"/>
      <c r="Q410" s="654" t="s">
        <v>356</v>
      </c>
      <c r="R410" s="654"/>
      <c r="S410" s="654"/>
    </row>
    <row r="411" spans="1:19" ht="15" customHeight="1" x14ac:dyDescent="0.2">
      <c r="A411" s="654" t="s">
        <v>71</v>
      </c>
      <c r="B411" s="654" t="s">
        <v>355</v>
      </c>
      <c r="C411" s="654" t="s">
        <v>451</v>
      </c>
      <c r="D411" s="654" t="s">
        <v>428</v>
      </c>
      <c r="E411" s="654" t="s">
        <v>346</v>
      </c>
      <c r="F411" s="655" t="s">
        <v>453</v>
      </c>
      <c r="G411" s="656" t="s">
        <v>344</v>
      </c>
      <c r="H411" s="657"/>
      <c r="I411" s="657"/>
      <c r="J411" s="657"/>
      <c r="K411" s="657"/>
      <c r="L411" s="657"/>
      <c r="M411" s="657"/>
      <c r="N411" s="657"/>
      <c r="O411" s="658"/>
      <c r="P411" s="656"/>
      <c r="Q411" s="654" t="s">
        <v>356</v>
      </c>
      <c r="R411" s="654"/>
      <c r="S411" s="654"/>
    </row>
    <row r="412" spans="1:19" ht="15" customHeight="1" x14ac:dyDescent="0.2">
      <c r="A412" s="654" t="s">
        <v>71</v>
      </c>
      <c r="B412" s="654" t="s">
        <v>355</v>
      </c>
      <c r="C412" s="654" t="s">
        <v>451</v>
      </c>
      <c r="D412" s="654" t="s">
        <v>428</v>
      </c>
      <c r="E412" s="654" t="s">
        <v>346</v>
      </c>
      <c r="F412" s="655" t="s">
        <v>452</v>
      </c>
      <c r="G412" s="656" t="s">
        <v>349</v>
      </c>
      <c r="H412" s="657"/>
      <c r="I412" s="657"/>
      <c r="J412" s="657"/>
      <c r="K412" s="657"/>
      <c r="L412" s="657"/>
      <c r="M412" s="657"/>
      <c r="N412" s="657"/>
      <c r="O412" s="658"/>
      <c r="P412" s="656"/>
      <c r="Q412" s="654" t="s">
        <v>356</v>
      </c>
      <c r="R412" s="654"/>
      <c r="S412" s="654"/>
    </row>
    <row r="413" spans="1:19" ht="15" customHeight="1" x14ac:dyDescent="0.2">
      <c r="A413" s="654" t="s">
        <v>71</v>
      </c>
      <c r="B413" s="654" t="s">
        <v>355</v>
      </c>
      <c r="C413" s="654" t="s">
        <v>451</v>
      </c>
      <c r="D413" s="654" t="s">
        <v>428</v>
      </c>
      <c r="E413" s="654" t="s">
        <v>346</v>
      </c>
      <c r="F413" s="655" t="s">
        <v>450</v>
      </c>
      <c r="G413" s="656" t="s">
        <v>445</v>
      </c>
      <c r="H413" s="657"/>
      <c r="I413" s="657"/>
      <c r="J413" s="657"/>
      <c r="K413" s="657"/>
      <c r="L413" s="657"/>
      <c r="M413" s="657"/>
      <c r="N413" s="657"/>
      <c r="O413" s="658"/>
      <c r="P413" s="656" t="s">
        <v>348</v>
      </c>
      <c r="Q413" s="654"/>
      <c r="R413" s="654"/>
      <c r="S413" s="654"/>
    </row>
    <row r="414" spans="1:19" ht="15" customHeight="1" x14ac:dyDescent="0.2">
      <c r="A414" s="654" t="s">
        <v>71</v>
      </c>
      <c r="B414" s="654" t="s">
        <v>355</v>
      </c>
      <c r="C414" s="654" t="s">
        <v>448</v>
      </c>
      <c r="D414" s="654" t="s">
        <v>428</v>
      </c>
      <c r="E414" s="654" t="s">
        <v>346</v>
      </c>
      <c r="F414" s="655" t="s">
        <v>449</v>
      </c>
      <c r="G414" s="656" t="s">
        <v>344</v>
      </c>
      <c r="H414" s="657"/>
      <c r="I414" s="657"/>
      <c r="J414" s="657"/>
      <c r="K414" s="657"/>
      <c r="L414" s="657"/>
      <c r="M414" s="657"/>
      <c r="N414" s="657"/>
      <c r="O414" s="658"/>
      <c r="P414" s="656" t="s">
        <v>348</v>
      </c>
      <c r="Q414" s="654"/>
      <c r="R414" s="654"/>
      <c r="S414" s="654"/>
    </row>
    <row r="415" spans="1:19" ht="15" customHeight="1" x14ac:dyDescent="0.2">
      <c r="A415" s="654" t="s">
        <v>71</v>
      </c>
      <c r="B415" s="654" t="s">
        <v>355</v>
      </c>
      <c r="C415" s="654" t="s">
        <v>448</v>
      </c>
      <c r="D415" s="654" t="s">
        <v>428</v>
      </c>
      <c r="E415" s="654" t="s">
        <v>346</v>
      </c>
      <c r="F415" s="655" t="s">
        <v>395</v>
      </c>
      <c r="G415" s="656" t="s">
        <v>344</v>
      </c>
      <c r="H415" s="657"/>
      <c r="I415" s="657"/>
      <c r="J415" s="657"/>
      <c r="K415" s="657"/>
      <c r="L415" s="657"/>
      <c r="M415" s="657"/>
      <c r="N415" s="657"/>
      <c r="O415" s="658"/>
      <c r="P415" s="656" t="s">
        <v>348</v>
      </c>
      <c r="Q415" s="654"/>
      <c r="R415" s="654"/>
      <c r="S415" s="654"/>
    </row>
    <row r="416" spans="1:19" ht="15" customHeight="1" x14ac:dyDescent="0.2">
      <c r="A416" s="654" t="s">
        <v>71</v>
      </c>
      <c r="B416" s="654" t="s">
        <v>355</v>
      </c>
      <c r="C416" s="654" t="s">
        <v>447</v>
      </c>
      <c r="D416" s="654" t="s">
        <v>428</v>
      </c>
      <c r="E416" s="654" t="s">
        <v>346</v>
      </c>
      <c r="F416" s="655" t="s">
        <v>446</v>
      </c>
      <c r="G416" s="656" t="s">
        <v>445</v>
      </c>
      <c r="H416" s="657"/>
      <c r="I416" s="657"/>
      <c r="J416" s="657"/>
      <c r="K416" s="657"/>
      <c r="L416" s="657"/>
      <c r="M416" s="657"/>
      <c r="N416" s="657"/>
      <c r="O416" s="658"/>
      <c r="P416" s="656" t="s">
        <v>348</v>
      </c>
      <c r="Q416" s="654"/>
      <c r="R416" s="654"/>
      <c r="S416" s="654"/>
    </row>
    <row r="417" spans="1:19" ht="15" customHeight="1" x14ac:dyDescent="0.2">
      <c r="A417" s="654" t="s">
        <v>71</v>
      </c>
      <c r="B417" s="654" t="s">
        <v>355</v>
      </c>
      <c r="C417" s="654" t="s">
        <v>444</v>
      </c>
      <c r="D417" s="654" t="s">
        <v>428</v>
      </c>
      <c r="E417" s="654" t="s">
        <v>346</v>
      </c>
      <c r="F417" s="655" t="s">
        <v>379</v>
      </c>
      <c r="G417" s="656" t="s">
        <v>344</v>
      </c>
      <c r="H417" s="657"/>
      <c r="I417" s="657"/>
      <c r="J417" s="657"/>
      <c r="K417" s="657"/>
      <c r="L417" s="657"/>
      <c r="M417" s="657"/>
      <c r="N417" s="657"/>
      <c r="O417" s="658"/>
      <c r="P417" s="656"/>
      <c r="Q417" s="654" t="s">
        <v>356</v>
      </c>
      <c r="R417" s="654"/>
      <c r="S417" s="654"/>
    </row>
    <row r="418" spans="1:19" ht="15" customHeight="1" x14ac:dyDescent="0.2">
      <c r="A418" s="654" t="s">
        <v>71</v>
      </c>
      <c r="B418" s="654" t="s">
        <v>355</v>
      </c>
      <c r="C418" s="654" t="s">
        <v>444</v>
      </c>
      <c r="D418" s="654" t="s">
        <v>428</v>
      </c>
      <c r="E418" s="654" t="s">
        <v>346</v>
      </c>
      <c r="F418" s="655" t="s">
        <v>378</v>
      </c>
      <c r="G418" s="656" t="s">
        <v>344</v>
      </c>
      <c r="H418" s="657">
        <v>3000</v>
      </c>
      <c r="I418" s="657"/>
      <c r="J418" s="657"/>
      <c r="K418" s="657"/>
      <c r="L418" s="657"/>
      <c r="M418" s="657"/>
      <c r="N418" s="657"/>
      <c r="O418" s="658"/>
      <c r="P418" s="656"/>
      <c r="Q418" s="654"/>
      <c r="R418" s="654"/>
      <c r="S418" s="654"/>
    </row>
    <row r="419" spans="1:19" ht="15" customHeight="1" x14ac:dyDescent="0.2">
      <c r="A419" s="654" t="s">
        <v>71</v>
      </c>
      <c r="B419" s="654" t="s">
        <v>355</v>
      </c>
      <c r="C419" s="654" t="s">
        <v>444</v>
      </c>
      <c r="D419" s="654" t="s">
        <v>428</v>
      </c>
      <c r="E419" s="654" t="s">
        <v>346</v>
      </c>
      <c r="F419" s="655" t="s">
        <v>393</v>
      </c>
      <c r="G419" s="656" t="s">
        <v>349</v>
      </c>
      <c r="H419" s="657"/>
      <c r="I419" s="657"/>
      <c r="J419" s="657"/>
      <c r="K419" s="657"/>
      <c r="L419" s="657"/>
      <c r="M419" s="657"/>
      <c r="N419" s="657"/>
      <c r="O419" s="658"/>
      <c r="P419" s="656" t="s">
        <v>348</v>
      </c>
      <c r="Q419" s="654"/>
      <c r="R419" s="654"/>
      <c r="S419" s="654"/>
    </row>
    <row r="420" spans="1:19" ht="15" customHeight="1" x14ac:dyDescent="0.2">
      <c r="A420" s="654" t="s">
        <v>71</v>
      </c>
      <c r="B420" s="654" t="s">
        <v>355</v>
      </c>
      <c r="C420" s="654" t="s">
        <v>444</v>
      </c>
      <c r="D420" s="654" t="s">
        <v>428</v>
      </c>
      <c r="E420" s="654" t="s">
        <v>346</v>
      </c>
      <c r="F420" s="655" t="s">
        <v>389</v>
      </c>
      <c r="G420" s="656" t="s">
        <v>344</v>
      </c>
      <c r="H420" s="657"/>
      <c r="I420" s="657"/>
      <c r="J420" s="657"/>
      <c r="K420" s="657"/>
      <c r="L420" s="657"/>
      <c r="M420" s="657"/>
      <c r="N420" s="657"/>
      <c r="O420" s="658"/>
      <c r="P420" s="656" t="s">
        <v>348</v>
      </c>
      <c r="Q420" s="654"/>
      <c r="R420" s="654"/>
      <c r="S420" s="654"/>
    </row>
    <row r="421" spans="1:19" ht="15" customHeight="1" x14ac:dyDescent="0.2">
      <c r="A421" s="654" t="s">
        <v>71</v>
      </c>
      <c r="B421" s="654" t="s">
        <v>355</v>
      </c>
      <c r="C421" s="654" t="s">
        <v>444</v>
      </c>
      <c r="D421" s="654" t="s">
        <v>428</v>
      </c>
      <c r="E421" s="654" t="s">
        <v>346</v>
      </c>
      <c r="F421" s="655" t="s">
        <v>387</v>
      </c>
      <c r="G421" s="656" t="s">
        <v>349</v>
      </c>
      <c r="H421" s="657"/>
      <c r="I421" s="657"/>
      <c r="J421" s="657"/>
      <c r="K421" s="657"/>
      <c r="L421" s="657"/>
      <c r="M421" s="657"/>
      <c r="N421" s="657"/>
      <c r="O421" s="658"/>
      <c r="P421" s="656"/>
      <c r="Q421" s="654" t="s">
        <v>356</v>
      </c>
      <c r="R421" s="654"/>
      <c r="S421" s="654"/>
    </row>
    <row r="422" spans="1:19" ht="15" customHeight="1" x14ac:dyDescent="0.2">
      <c r="A422" s="654" t="s">
        <v>71</v>
      </c>
      <c r="B422" s="654" t="s">
        <v>355</v>
      </c>
      <c r="C422" s="654" t="s">
        <v>444</v>
      </c>
      <c r="D422" s="654" t="s">
        <v>428</v>
      </c>
      <c r="E422" s="654" t="s">
        <v>346</v>
      </c>
      <c r="F422" s="655" t="s">
        <v>377</v>
      </c>
      <c r="G422" s="656" t="s">
        <v>349</v>
      </c>
      <c r="H422" s="657"/>
      <c r="I422" s="657"/>
      <c r="J422" s="657"/>
      <c r="K422" s="657"/>
      <c r="L422" s="657"/>
      <c r="M422" s="657"/>
      <c r="N422" s="657"/>
      <c r="O422" s="658"/>
      <c r="P422" s="656" t="s">
        <v>348</v>
      </c>
      <c r="Q422" s="654"/>
      <c r="R422" s="654"/>
      <c r="S422" s="654"/>
    </row>
    <row r="423" spans="1:19" ht="15" customHeight="1" x14ac:dyDescent="0.2">
      <c r="A423" s="654" t="s">
        <v>71</v>
      </c>
      <c r="B423" s="654" t="s">
        <v>355</v>
      </c>
      <c r="C423" s="654" t="s">
        <v>444</v>
      </c>
      <c r="D423" s="654" t="s">
        <v>428</v>
      </c>
      <c r="E423" s="654" t="s">
        <v>346</v>
      </c>
      <c r="F423" s="655" t="s">
        <v>443</v>
      </c>
      <c r="G423" s="656" t="s">
        <v>349</v>
      </c>
      <c r="H423" s="657"/>
      <c r="I423" s="657"/>
      <c r="J423" s="657"/>
      <c r="K423" s="657"/>
      <c r="L423" s="657"/>
      <c r="M423" s="657"/>
      <c r="N423" s="657"/>
      <c r="O423" s="658"/>
      <c r="P423" s="656" t="s">
        <v>348</v>
      </c>
      <c r="Q423" s="654"/>
      <c r="R423" s="654"/>
      <c r="S423" s="654"/>
    </row>
    <row r="424" spans="1:19" ht="15" customHeight="1" x14ac:dyDescent="0.2">
      <c r="A424" s="654" t="s">
        <v>71</v>
      </c>
      <c r="B424" s="654" t="s">
        <v>355</v>
      </c>
      <c r="C424" s="654" t="s">
        <v>438</v>
      </c>
      <c r="D424" s="654" t="s">
        <v>428</v>
      </c>
      <c r="E424" s="654" t="s">
        <v>346</v>
      </c>
      <c r="F424" s="655" t="s">
        <v>442</v>
      </c>
      <c r="G424" s="656" t="s">
        <v>344</v>
      </c>
      <c r="H424" s="657"/>
      <c r="I424" s="657"/>
      <c r="J424" s="657"/>
      <c r="K424" s="657"/>
      <c r="L424" s="657"/>
      <c r="M424" s="657"/>
      <c r="N424" s="657"/>
      <c r="O424" s="658"/>
      <c r="P424" s="656"/>
      <c r="Q424" s="654" t="s">
        <v>356</v>
      </c>
      <c r="R424" s="654"/>
      <c r="S424" s="654"/>
    </row>
    <row r="425" spans="1:19" ht="15" customHeight="1" x14ac:dyDescent="0.2">
      <c r="A425" s="654" t="s">
        <v>71</v>
      </c>
      <c r="B425" s="654" t="s">
        <v>355</v>
      </c>
      <c r="C425" s="654" t="s">
        <v>438</v>
      </c>
      <c r="D425" s="654" t="s">
        <v>428</v>
      </c>
      <c r="E425" s="654" t="s">
        <v>346</v>
      </c>
      <c r="F425" s="655" t="s">
        <v>441</v>
      </c>
      <c r="G425" s="656" t="s">
        <v>344</v>
      </c>
      <c r="H425" s="657"/>
      <c r="I425" s="657"/>
      <c r="J425" s="657"/>
      <c r="K425" s="657"/>
      <c r="L425" s="657"/>
      <c r="M425" s="657"/>
      <c r="N425" s="657"/>
      <c r="O425" s="658"/>
      <c r="P425" s="656" t="s">
        <v>348</v>
      </c>
      <c r="Q425" s="654"/>
      <c r="R425" s="654"/>
      <c r="S425" s="654"/>
    </row>
    <row r="426" spans="1:19" ht="15" customHeight="1" x14ac:dyDescent="0.2">
      <c r="A426" s="654" t="s">
        <v>71</v>
      </c>
      <c r="B426" s="654" t="s">
        <v>355</v>
      </c>
      <c r="C426" s="654" t="s">
        <v>438</v>
      </c>
      <c r="D426" s="654" t="s">
        <v>428</v>
      </c>
      <c r="E426" s="654" t="s">
        <v>346</v>
      </c>
      <c r="F426" s="655" t="s">
        <v>440</v>
      </c>
      <c r="G426" s="656" t="s">
        <v>344</v>
      </c>
      <c r="H426" s="657">
        <v>1000</v>
      </c>
      <c r="I426" s="657"/>
      <c r="J426" s="657"/>
      <c r="K426" s="657"/>
      <c r="L426" s="657"/>
      <c r="M426" s="657"/>
      <c r="N426" s="657"/>
      <c r="O426" s="658"/>
      <c r="P426" s="656" t="s">
        <v>348</v>
      </c>
      <c r="Q426" s="654"/>
      <c r="R426" s="654"/>
      <c r="S426" s="654"/>
    </row>
    <row r="427" spans="1:19" ht="15" customHeight="1" x14ac:dyDescent="0.2">
      <c r="A427" s="654" t="s">
        <v>71</v>
      </c>
      <c r="B427" s="654" t="s">
        <v>355</v>
      </c>
      <c r="C427" s="654" t="s">
        <v>438</v>
      </c>
      <c r="D427" s="654" t="s">
        <v>428</v>
      </c>
      <c r="E427" s="654" t="s">
        <v>346</v>
      </c>
      <c r="F427" s="655" t="s">
        <v>439</v>
      </c>
      <c r="G427" s="656" t="s">
        <v>344</v>
      </c>
      <c r="H427" s="657">
        <v>1000</v>
      </c>
      <c r="I427" s="657"/>
      <c r="J427" s="657"/>
      <c r="K427" s="657"/>
      <c r="L427" s="657"/>
      <c r="M427" s="657"/>
      <c r="N427" s="657"/>
      <c r="O427" s="658"/>
      <c r="P427" s="656" t="s">
        <v>348</v>
      </c>
      <c r="Q427" s="654"/>
      <c r="R427" s="654"/>
      <c r="S427" s="654"/>
    </row>
    <row r="428" spans="1:19" ht="15" customHeight="1" x14ac:dyDescent="0.2">
      <c r="A428" s="654" t="s">
        <v>71</v>
      </c>
      <c r="B428" s="654" t="s">
        <v>355</v>
      </c>
      <c r="C428" s="654" t="s">
        <v>438</v>
      </c>
      <c r="D428" s="654" t="s">
        <v>428</v>
      </c>
      <c r="E428" s="654" t="s">
        <v>346</v>
      </c>
      <c r="F428" s="655" t="s">
        <v>389</v>
      </c>
      <c r="G428" s="656" t="s">
        <v>344</v>
      </c>
      <c r="H428" s="657"/>
      <c r="I428" s="657"/>
      <c r="J428" s="657"/>
      <c r="K428" s="657"/>
      <c r="L428" s="657"/>
      <c r="M428" s="657"/>
      <c r="N428" s="657"/>
      <c r="O428" s="658"/>
      <c r="P428" s="656" t="s">
        <v>348</v>
      </c>
      <c r="Q428" s="654"/>
      <c r="R428" s="654"/>
      <c r="S428" s="654"/>
    </row>
    <row r="429" spans="1:19" ht="15" customHeight="1" x14ac:dyDescent="0.2">
      <c r="A429" s="654" t="s">
        <v>71</v>
      </c>
      <c r="B429" s="654" t="s">
        <v>355</v>
      </c>
      <c r="C429" s="654" t="s">
        <v>438</v>
      </c>
      <c r="D429" s="654" t="s">
        <v>428</v>
      </c>
      <c r="E429" s="654" t="s">
        <v>346</v>
      </c>
      <c r="F429" s="655" t="s">
        <v>377</v>
      </c>
      <c r="G429" s="656" t="s">
        <v>349</v>
      </c>
      <c r="H429" s="657"/>
      <c r="I429" s="657"/>
      <c r="J429" s="657"/>
      <c r="K429" s="657"/>
      <c r="L429" s="657"/>
      <c r="M429" s="657"/>
      <c r="N429" s="657"/>
      <c r="O429" s="658"/>
      <c r="P429" s="656"/>
      <c r="Q429" s="654" t="s">
        <v>356</v>
      </c>
      <c r="R429" s="654"/>
      <c r="S429" s="654"/>
    </row>
    <row r="430" spans="1:19" ht="15" customHeight="1" x14ac:dyDescent="0.2">
      <c r="A430" s="654" t="s">
        <v>71</v>
      </c>
      <c r="B430" s="654" t="s">
        <v>355</v>
      </c>
      <c r="C430" s="654" t="s">
        <v>436</v>
      </c>
      <c r="D430" s="654" t="s">
        <v>428</v>
      </c>
      <c r="E430" s="654" t="s">
        <v>346</v>
      </c>
      <c r="F430" s="655" t="s">
        <v>437</v>
      </c>
      <c r="G430" s="656" t="s">
        <v>344</v>
      </c>
      <c r="H430" s="657">
        <v>7000</v>
      </c>
      <c r="I430" s="657"/>
      <c r="J430" s="657"/>
      <c r="K430" s="657"/>
      <c r="L430" s="657"/>
      <c r="M430" s="657"/>
      <c r="N430" s="657"/>
      <c r="O430" s="658"/>
      <c r="P430" s="656" t="s">
        <v>348</v>
      </c>
      <c r="Q430" s="654"/>
      <c r="R430" s="654"/>
      <c r="S430" s="654"/>
    </row>
    <row r="431" spans="1:19" ht="15" customHeight="1" x14ac:dyDescent="0.2">
      <c r="A431" s="654" t="s">
        <v>71</v>
      </c>
      <c r="B431" s="654" t="s">
        <v>355</v>
      </c>
      <c r="C431" s="654" t="s">
        <v>436</v>
      </c>
      <c r="D431" s="654" t="s">
        <v>428</v>
      </c>
      <c r="E431" s="654" t="s">
        <v>346</v>
      </c>
      <c r="F431" s="655" t="s">
        <v>394</v>
      </c>
      <c r="G431" s="656" t="s">
        <v>344</v>
      </c>
      <c r="H431" s="657">
        <v>3000</v>
      </c>
      <c r="I431" s="657"/>
      <c r="J431" s="657"/>
      <c r="K431" s="657"/>
      <c r="L431" s="657"/>
      <c r="M431" s="657"/>
      <c r="N431" s="657"/>
      <c r="O431" s="658"/>
      <c r="P431" s="656" t="s">
        <v>348</v>
      </c>
      <c r="Q431" s="654"/>
      <c r="R431" s="654"/>
      <c r="S431" s="654"/>
    </row>
    <row r="432" spans="1:19" ht="15" customHeight="1" x14ac:dyDescent="0.2">
      <c r="A432" s="654" t="s">
        <v>71</v>
      </c>
      <c r="B432" s="654" t="s">
        <v>355</v>
      </c>
      <c r="C432" s="654" t="s">
        <v>429</v>
      </c>
      <c r="D432" s="654" t="s">
        <v>428</v>
      </c>
      <c r="E432" s="654" t="s">
        <v>346</v>
      </c>
      <c r="F432" s="655" t="s">
        <v>435</v>
      </c>
      <c r="G432" s="656" t="s">
        <v>344</v>
      </c>
      <c r="H432" s="657"/>
      <c r="I432" s="657"/>
      <c r="J432" s="657"/>
      <c r="K432" s="657"/>
      <c r="L432" s="657"/>
      <c r="M432" s="657"/>
      <c r="N432" s="657"/>
      <c r="O432" s="658"/>
      <c r="P432" s="656"/>
      <c r="Q432" s="654" t="s">
        <v>356</v>
      </c>
      <c r="R432" s="654"/>
      <c r="S432" s="654"/>
    </row>
    <row r="433" spans="1:19" ht="15" customHeight="1" x14ac:dyDescent="0.2">
      <c r="A433" s="654" t="s">
        <v>71</v>
      </c>
      <c r="B433" s="654" t="s">
        <v>355</v>
      </c>
      <c r="C433" s="654" t="s">
        <v>429</v>
      </c>
      <c r="D433" s="654" t="s">
        <v>428</v>
      </c>
      <c r="E433" s="654" t="s">
        <v>346</v>
      </c>
      <c r="F433" s="655" t="s">
        <v>434</v>
      </c>
      <c r="G433" s="656" t="s">
        <v>344</v>
      </c>
      <c r="H433" s="657">
        <v>1500</v>
      </c>
      <c r="I433" s="657"/>
      <c r="J433" s="657"/>
      <c r="K433" s="657"/>
      <c r="L433" s="657"/>
      <c r="M433" s="657"/>
      <c r="N433" s="657"/>
      <c r="O433" s="658"/>
      <c r="P433" s="656" t="s">
        <v>348</v>
      </c>
      <c r="Q433" s="654"/>
      <c r="R433" s="654"/>
      <c r="S433" s="654"/>
    </row>
    <row r="434" spans="1:19" ht="15" customHeight="1" x14ac:dyDescent="0.2">
      <c r="A434" s="654" t="s">
        <v>71</v>
      </c>
      <c r="B434" s="654" t="s">
        <v>355</v>
      </c>
      <c r="C434" s="654" t="s">
        <v>429</v>
      </c>
      <c r="D434" s="654" t="s">
        <v>428</v>
      </c>
      <c r="E434" s="654" t="s">
        <v>346</v>
      </c>
      <c r="F434" s="655" t="s">
        <v>433</v>
      </c>
      <c r="G434" s="656" t="s">
        <v>344</v>
      </c>
      <c r="H434" s="657">
        <v>2000</v>
      </c>
      <c r="I434" s="657"/>
      <c r="J434" s="657"/>
      <c r="K434" s="657"/>
      <c r="L434" s="657"/>
      <c r="M434" s="657"/>
      <c r="N434" s="657"/>
      <c r="O434" s="658"/>
      <c r="P434" s="656" t="s">
        <v>348</v>
      </c>
      <c r="Q434" s="654"/>
      <c r="R434" s="654"/>
      <c r="S434" s="654"/>
    </row>
    <row r="435" spans="1:19" ht="15" customHeight="1" x14ac:dyDescent="0.2">
      <c r="A435" s="654" t="s">
        <v>71</v>
      </c>
      <c r="B435" s="654" t="s">
        <v>355</v>
      </c>
      <c r="C435" s="654" t="s">
        <v>429</v>
      </c>
      <c r="D435" s="654" t="s">
        <v>428</v>
      </c>
      <c r="E435" s="654" t="s">
        <v>346</v>
      </c>
      <c r="F435" s="655" t="s">
        <v>432</v>
      </c>
      <c r="G435" s="656" t="s">
        <v>344</v>
      </c>
      <c r="H435" s="657"/>
      <c r="I435" s="657"/>
      <c r="J435" s="657"/>
      <c r="K435" s="657"/>
      <c r="L435" s="657"/>
      <c r="M435" s="657"/>
      <c r="N435" s="657"/>
      <c r="O435" s="658"/>
      <c r="P435" s="656" t="s">
        <v>348</v>
      </c>
      <c r="Q435" s="654"/>
      <c r="R435" s="654"/>
      <c r="S435" s="654"/>
    </row>
    <row r="436" spans="1:19" ht="15" customHeight="1" x14ac:dyDescent="0.2">
      <c r="A436" s="654" t="s">
        <v>71</v>
      </c>
      <c r="B436" s="654" t="s">
        <v>355</v>
      </c>
      <c r="C436" s="654" t="s">
        <v>429</v>
      </c>
      <c r="D436" s="654" t="s">
        <v>428</v>
      </c>
      <c r="E436" s="654" t="s">
        <v>346</v>
      </c>
      <c r="F436" s="655" t="s">
        <v>431</v>
      </c>
      <c r="G436" s="656" t="s">
        <v>349</v>
      </c>
      <c r="H436" s="657"/>
      <c r="I436" s="657"/>
      <c r="J436" s="657"/>
      <c r="K436" s="657"/>
      <c r="L436" s="657"/>
      <c r="M436" s="657"/>
      <c r="N436" s="657"/>
      <c r="O436" s="658"/>
      <c r="P436" s="656" t="s">
        <v>348</v>
      </c>
      <c r="Q436" s="654"/>
      <c r="R436" s="654"/>
      <c r="S436" s="654"/>
    </row>
    <row r="437" spans="1:19" ht="15" customHeight="1" x14ac:dyDescent="0.2">
      <c r="A437" s="654" t="s">
        <v>71</v>
      </c>
      <c r="B437" s="654" t="s">
        <v>355</v>
      </c>
      <c r="C437" s="654" t="s">
        <v>429</v>
      </c>
      <c r="D437" s="654" t="s">
        <v>428</v>
      </c>
      <c r="E437" s="654" t="s">
        <v>346</v>
      </c>
      <c r="F437" s="655" t="s">
        <v>382</v>
      </c>
      <c r="G437" s="656" t="s">
        <v>349</v>
      </c>
      <c r="H437" s="657"/>
      <c r="I437" s="657"/>
      <c r="J437" s="657"/>
      <c r="K437" s="657"/>
      <c r="L437" s="657"/>
      <c r="M437" s="657"/>
      <c r="N437" s="657"/>
      <c r="O437" s="658"/>
      <c r="P437" s="656" t="s">
        <v>135</v>
      </c>
      <c r="Q437" s="654" t="s">
        <v>356</v>
      </c>
      <c r="R437" s="654"/>
      <c r="S437" s="654"/>
    </row>
    <row r="438" spans="1:19" ht="15" customHeight="1" x14ac:dyDescent="0.2">
      <c r="A438" s="654" t="s">
        <v>71</v>
      </c>
      <c r="B438" s="654" t="s">
        <v>355</v>
      </c>
      <c r="C438" s="654" t="s">
        <v>429</v>
      </c>
      <c r="D438" s="654" t="s">
        <v>428</v>
      </c>
      <c r="E438" s="654" t="s">
        <v>346</v>
      </c>
      <c r="F438" s="655" t="s">
        <v>430</v>
      </c>
      <c r="G438" s="656" t="s">
        <v>349</v>
      </c>
      <c r="H438" s="657"/>
      <c r="I438" s="657"/>
      <c r="J438" s="657"/>
      <c r="K438" s="657"/>
      <c r="L438" s="657"/>
      <c r="M438" s="657"/>
      <c r="N438" s="657"/>
      <c r="O438" s="658"/>
      <c r="P438" s="656" t="s">
        <v>135</v>
      </c>
      <c r="Q438" s="654" t="s">
        <v>356</v>
      </c>
      <c r="R438" s="654"/>
      <c r="S438" s="654"/>
    </row>
    <row r="439" spans="1:19" ht="15" customHeight="1" x14ac:dyDescent="0.2">
      <c r="A439" s="654" t="s">
        <v>71</v>
      </c>
      <c r="B439" s="654" t="s">
        <v>355</v>
      </c>
      <c r="C439" s="654" t="s">
        <v>429</v>
      </c>
      <c r="D439" s="654" t="s">
        <v>428</v>
      </c>
      <c r="E439" s="654" t="s">
        <v>346</v>
      </c>
      <c r="F439" s="655" t="s">
        <v>427</v>
      </c>
      <c r="G439" s="656" t="s">
        <v>349</v>
      </c>
      <c r="H439" s="657"/>
      <c r="I439" s="657"/>
      <c r="J439" s="657"/>
      <c r="K439" s="657"/>
      <c r="L439" s="657"/>
      <c r="M439" s="657"/>
      <c r="N439" s="657"/>
      <c r="O439" s="658"/>
      <c r="P439" s="656" t="s">
        <v>135</v>
      </c>
      <c r="Q439" s="654" t="s">
        <v>356</v>
      </c>
      <c r="R439" s="654"/>
      <c r="S439" s="654"/>
    </row>
    <row r="440" spans="1:19" ht="15" customHeight="1" x14ac:dyDescent="0.2">
      <c r="A440" s="654" t="s">
        <v>58</v>
      </c>
      <c r="B440" s="654" t="s">
        <v>355</v>
      </c>
      <c r="C440" s="654" t="s">
        <v>421</v>
      </c>
      <c r="D440" s="654" t="s">
        <v>420</v>
      </c>
      <c r="E440" s="654" t="s">
        <v>346</v>
      </c>
      <c r="F440" s="655" t="s">
        <v>426</v>
      </c>
      <c r="G440" s="656"/>
      <c r="H440" s="657"/>
      <c r="I440" s="657"/>
      <c r="J440" s="657"/>
      <c r="K440" s="657"/>
      <c r="L440" s="657"/>
      <c r="M440" s="657"/>
      <c r="N440" s="657"/>
      <c r="O440" s="658"/>
      <c r="P440" s="656" t="s">
        <v>348</v>
      </c>
      <c r="Q440" s="654"/>
      <c r="R440" s="654"/>
      <c r="S440" s="654"/>
    </row>
    <row r="441" spans="1:19" ht="15" customHeight="1" x14ac:dyDescent="0.2">
      <c r="A441" s="654" t="s">
        <v>58</v>
      </c>
      <c r="B441" s="654" t="s">
        <v>355</v>
      </c>
      <c r="C441" s="654" t="s">
        <v>421</v>
      </c>
      <c r="D441" s="654" t="s">
        <v>420</v>
      </c>
      <c r="E441" s="654" t="s">
        <v>346</v>
      </c>
      <c r="F441" s="655" t="s">
        <v>425</v>
      </c>
      <c r="G441" s="656"/>
      <c r="H441" s="657">
        <v>300</v>
      </c>
      <c r="I441" s="657"/>
      <c r="J441" s="657"/>
      <c r="K441" s="657"/>
      <c r="L441" s="657"/>
      <c r="M441" s="657"/>
      <c r="N441" s="657"/>
      <c r="O441" s="658"/>
      <c r="P441" s="656" t="s">
        <v>348</v>
      </c>
      <c r="Q441" s="654"/>
      <c r="R441" s="654"/>
      <c r="S441" s="654"/>
    </row>
    <row r="442" spans="1:19" ht="15" customHeight="1" x14ac:dyDescent="0.2">
      <c r="A442" s="654" t="s">
        <v>58</v>
      </c>
      <c r="B442" s="654" t="s">
        <v>355</v>
      </c>
      <c r="C442" s="654" t="s">
        <v>421</v>
      </c>
      <c r="D442" s="654" t="s">
        <v>420</v>
      </c>
      <c r="E442" s="654" t="s">
        <v>346</v>
      </c>
      <c r="F442" s="655" t="s">
        <v>424</v>
      </c>
      <c r="G442" s="656"/>
      <c r="H442" s="657">
        <v>450</v>
      </c>
      <c r="I442" s="657"/>
      <c r="J442" s="657"/>
      <c r="K442" s="657"/>
      <c r="L442" s="657"/>
      <c r="M442" s="657"/>
      <c r="N442" s="657"/>
      <c r="O442" s="658"/>
      <c r="P442" s="656" t="s">
        <v>348</v>
      </c>
      <c r="Q442" s="654"/>
      <c r="R442" s="654"/>
      <c r="S442" s="654"/>
    </row>
    <row r="443" spans="1:19" ht="14.25" customHeight="1" x14ac:dyDescent="0.2">
      <c r="A443" s="654" t="s">
        <v>58</v>
      </c>
      <c r="B443" s="654" t="s">
        <v>355</v>
      </c>
      <c r="C443" s="654" t="s">
        <v>421</v>
      </c>
      <c r="D443" s="654" t="s">
        <v>420</v>
      </c>
      <c r="E443" s="654" t="s">
        <v>346</v>
      </c>
      <c r="F443" s="655" t="s">
        <v>423</v>
      </c>
      <c r="G443" s="656"/>
      <c r="H443" s="657"/>
      <c r="I443" s="657"/>
      <c r="J443" s="657"/>
      <c r="K443" s="657"/>
      <c r="L443" s="657"/>
      <c r="M443" s="657"/>
      <c r="N443" s="657"/>
      <c r="O443" s="658"/>
      <c r="P443" s="656" t="s">
        <v>348</v>
      </c>
      <c r="Q443" s="654"/>
      <c r="R443" s="654"/>
      <c r="S443" s="654"/>
    </row>
    <row r="444" spans="1:19" ht="15" customHeight="1" x14ac:dyDescent="0.2">
      <c r="A444" s="654" t="s">
        <v>58</v>
      </c>
      <c r="B444" s="654" t="s">
        <v>355</v>
      </c>
      <c r="C444" s="654" t="s">
        <v>421</v>
      </c>
      <c r="D444" s="654" t="s">
        <v>420</v>
      </c>
      <c r="E444" s="654" t="s">
        <v>346</v>
      </c>
      <c r="F444" s="655" t="s">
        <v>422</v>
      </c>
      <c r="G444" s="656"/>
      <c r="H444" s="657">
        <v>400</v>
      </c>
      <c r="I444" s="657"/>
      <c r="J444" s="657"/>
      <c r="K444" s="657"/>
      <c r="L444" s="657"/>
      <c r="M444" s="657"/>
      <c r="N444" s="657"/>
      <c r="O444" s="658"/>
      <c r="P444" s="656" t="s">
        <v>348</v>
      </c>
      <c r="Q444" s="654"/>
      <c r="R444" s="654"/>
      <c r="S444" s="654"/>
    </row>
    <row r="445" spans="1:19" ht="15" customHeight="1" x14ac:dyDescent="0.2">
      <c r="A445" s="654" t="s">
        <v>58</v>
      </c>
      <c r="B445" s="654" t="s">
        <v>355</v>
      </c>
      <c r="C445" s="654" t="s">
        <v>421</v>
      </c>
      <c r="D445" s="654" t="s">
        <v>420</v>
      </c>
      <c r="E445" s="654" t="s">
        <v>346</v>
      </c>
      <c r="F445" s="655" t="s">
        <v>419</v>
      </c>
      <c r="G445" s="656"/>
      <c r="H445" s="657"/>
      <c r="I445" s="657"/>
      <c r="J445" s="657"/>
      <c r="K445" s="657"/>
      <c r="L445" s="657"/>
      <c r="M445" s="657"/>
      <c r="N445" s="657"/>
      <c r="O445" s="658"/>
      <c r="P445" s="656" t="s">
        <v>348</v>
      </c>
      <c r="Q445" s="654"/>
      <c r="R445" s="654"/>
      <c r="S445" s="654"/>
    </row>
    <row r="446" spans="1:19" ht="15" customHeight="1" x14ac:dyDescent="0.2">
      <c r="A446" s="654" t="s">
        <v>58</v>
      </c>
      <c r="B446" s="654" t="s">
        <v>355</v>
      </c>
      <c r="C446" s="654" t="s">
        <v>402</v>
      </c>
      <c r="D446" s="654" t="s">
        <v>57</v>
      </c>
      <c r="E446" s="654" t="s">
        <v>346</v>
      </c>
      <c r="F446" s="655" t="s">
        <v>418</v>
      </c>
      <c r="G446" s="656"/>
      <c r="H446" s="657">
        <v>8000</v>
      </c>
      <c r="I446" s="657"/>
      <c r="J446" s="657"/>
      <c r="K446" s="657"/>
      <c r="L446" s="657"/>
      <c r="M446" s="657"/>
      <c r="N446" s="657"/>
      <c r="O446" s="658"/>
      <c r="P446" s="656" t="s">
        <v>348</v>
      </c>
      <c r="Q446" s="654"/>
      <c r="R446" s="654"/>
      <c r="S446" s="654"/>
    </row>
    <row r="447" spans="1:19" ht="15" customHeight="1" x14ac:dyDescent="0.2">
      <c r="A447" s="654" t="s">
        <v>58</v>
      </c>
      <c r="B447" s="654" t="s">
        <v>355</v>
      </c>
      <c r="C447" s="654" t="s">
        <v>402</v>
      </c>
      <c r="D447" s="654" t="s">
        <v>57</v>
      </c>
      <c r="E447" s="654" t="s">
        <v>346</v>
      </c>
      <c r="F447" s="655" t="s">
        <v>417</v>
      </c>
      <c r="G447" s="656"/>
      <c r="H447" s="657">
        <v>800</v>
      </c>
      <c r="I447" s="657"/>
      <c r="J447" s="657"/>
      <c r="K447" s="657"/>
      <c r="L447" s="657"/>
      <c r="M447" s="657"/>
      <c r="N447" s="657"/>
      <c r="O447" s="658"/>
      <c r="P447" s="656" t="s">
        <v>348</v>
      </c>
      <c r="Q447" s="654"/>
      <c r="R447" s="654"/>
      <c r="S447" s="654"/>
    </row>
    <row r="448" spans="1:19" ht="15" customHeight="1" x14ac:dyDescent="0.2">
      <c r="A448" s="654" t="s">
        <v>58</v>
      </c>
      <c r="B448" s="654" t="s">
        <v>355</v>
      </c>
      <c r="C448" s="654" t="s">
        <v>402</v>
      </c>
      <c r="D448" s="654" t="s">
        <v>57</v>
      </c>
      <c r="E448" s="654" t="s">
        <v>346</v>
      </c>
      <c r="F448" s="655" t="s">
        <v>416</v>
      </c>
      <c r="G448" s="656"/>
      <c r="H448" s="657"/>
      <c r="I448" s="657"/>
      <c r="J448" s="657"/>
      <c r="K448" s="657"/>
      <c r="L448" s="657"/>
      <c r="M448" s="657"/>
      <c r="N448" s="657"/>
      <c r="O448" s="658"/>
      <c r="P448" s="656" t="s">
        <v>348</v>
      </c>
      <c r="Q448" s="654"/>
      <c r="R448" s="654"/>
      <c r="S448" s="654"/>
    </row>
    <row r="449" spans="1:19" ht="15" customHeight="1" x14ac:dyDescent="0.2">
      <c r="A449" s="654" t="s">
        <v>58</v>
      </c>
      <c r="B449" s="654" t="s">
        <v>355</v>
      </c>
      <c r="C449" s="654" t="s">
        <v>402</v>
      </c>
      <c r="D449" s="654" t="s">
        <v>57</v>
      </c>
      <c r="E449" s="654" t="s">
        <v>346</v>
      </c>
      <c r="F449" s="655" t="s">
        <v>415</v>
      </c>
      <c r="G449" s="656"/>
      <c r="H449" s="657"/>
      <c r="I449" s="657"/>
      <c r="J449" s="657"/>
      <c r="K449" s="657"/>
      <c r="L449" s="657"/>
      <c r="M449" s="657"/>
      <c r="N449" s="657"/>
      <c r="O449" s="658"/>
      <c r="P449" s="656"/>
      <c r="Q449" s="654" t="s">
        <v>356</v>
      </c>
      <c r="R449" s="654"/>
      <c r="S449" s="654"/>
    </row>
    <row r="450" spans="1:19" ht="15" customHeight="1" x14ac:dyDescent="0.2">
      <c r="A450" s="654" t="s">
        <v>58</v>
      </c>
      <c r="B450" s="654" t="s">
        <v>355</v>
      </c>
      <c r="C450" s="654" t="s">
        <v>402</v>
      </c>
      <c r="D450" s="654" t="s">
        <v>57</v>
      </c>
      <c r="E450" s="654" t="s">
        <v>346</v>
      </c>
      <c r="F450" s="655" t="s">
        <v>414</v>
      </c>
      <c r="G450" s="656"/>
      <c r="H450" s="657"/>
      <c r="I450" s="657"/>
      <c r="J450" s="657"/>
      <c r="K450" s="657"/>
      <c r="L450" s="657"/>
      <c r="M450" s="657"/>
      <c r="N450" s="657"/>
      <c r="O450" s="658"/>
      <c r="P450" s="656" t="s">
        <v>348</v>
      </c>
      <c r="Q450" s="654"/>
      <c r="R450" s="654"/>
      <c r="S450" s="654"/>
    </row>
    <row r="451" spans="1:19" ht="15" customHeight="1" x14ac:dyDescent="0.2">
      <c r="A451" s="654" t="s">
        <v>58</v>
      </c>
      <c r="B451" s="654" t="s">
        <v>355</v>
      </c>
      <c r="C451" s="654" t="s">
        <v>402</v>
      </c>
      <c r="D451" s="654" t="s">
        <v>57</v>
      </c>
      <c r="E451" s="654" t="s">
        <v>346</v>
      </c>
      <c r="F451" s="655" t="s">
        <v>413</v>
      </c>
      <c r="G451" s="656"/>
      <c r="H451" s="657"/>
      <c r="I451" s="657"/>
      <c r="J451" s="657"/>
      <c r="K451" s="657"/>
      <c r="L451" s="657"/>
      <c r="M451" s="657"/>
      <c r="N451" s="657"/>
      <c r="O451" s="658"/>
      <c r="P451" s="656" t="s">
        <v>348</v>
      </c>
      <c r="Q451" s="654"/>
      <c r="R451" s="654"/>
      <c r="S451" s="654"/>
    </row>
    <row r="452" spans="1:19" ht="15" customHeight="1" x14ac:dyDescent="0.2">
      <c r="A452" s="654" t="s">
        <v>58</v>
      </c>
      <c r="B452" s="654" t="s">
        <v>355</v>
      </c>
      <c r="C452" s="654" t="s">
        <v>402</v>
      </c>
      <c r="D452" s="654" t="s">
        <v>57</v>
      </c>
      <c r="E452" s="654" t="s">
        <v>346</v>
      </c>
      <c r="F452" s="655" t="s">
        <v>412</v>
      </c>
      <c r="G452" s="656"/>
      <c r="H452" s="657">
        <v>6000</v>
      </c>
      <c r="I452" s="657"/>
      <c r="J452" s="657"/>
      <c r="K452" s="657"/>
      <c r="L452" s="657"/>
      <c r="M452" s="657"/>
      <c r="N452" s="657"/>
      <c r="O452" s="658"/>
      <c r="P452" s="656" t="s">
        <v>348</v>
      </c>
      <c r="Q452" s="654"/>
      <c r="R452" s="654"/>
      <c r="S452" s="654"/>
    </row>
    <row r="453" spans="1:19" ht="15" customHeight="1" x14ac:dyDescent="0.2">
      <c r="A453" s="654" t="s">
        <v>58</v>
      </c>
      <c r="B453" s="654" t="s">
        <v>355</v>
      </c>
      <c r="C453" s="654" t="s">
        <v>402</v>
      </c>
      <c r="D453" s="654" t="s">
        <v>57</v>
      </c>
      <c r="E453" s="654" t="s">
        <v>346</v>
      </c>
      <c r="F453" s="655" t="s">
        <v>411</v>
      </c>
      <c r="G453" s="656"/>
      <c r="H453" s="657"/>
      <c r="I453" s="657"/>
      <c r="J453" s="657"/>
      <c r="K453" s="657"/>
      <c r="L453" s="657"/>
      <c r="M453" s="657"/>
      <c r="N453" s="657"/>
      <c r="O453" s="658"/>
      <c r="P453" s="656"/>
      <c r="Q453" s="654" t="s">
        <v>356</v>
      </c>
      <c r="R453" s="654"/>
      <c r="S453" s="654"/>
    </row>
    <row r="454" spans="1:19" ht="15" customHeight="1" x14ac:dyDescent="0.2">
      <c r="A454" s="654" t="s">
        <v>58</v>
      </c>
      <c r="B454" s="654" t="s">
        <v>355</v>
      </c>
      <c r="C454" s="654" t="s">
        <v>402</v>
      </c>
      <c r="D454" s="654" t="s">
        <v>57</v>
      </c>
      <c r="E454" s="654" t="s">
        <v>346</v>
      </c>
      <c r="F454" s="655" t="s">
        <v>410</v>
      </c>
      <c r="G454" s="656"/>
      <c r="H454" s="657"/>
      <c r="I454" s="657"/>
      <c r="J454" s="657"/>
      <c r="K454" s="657"/>
      <c r="L454" s="657"/>
      <c r="M454" s="657"/>
      <c r="N454" s="657"/>
      <c r="O454" s="658"/>
      <c r="P454" s="656"/>
      <c r="Q454" s="654" t="s">
        <v>356</v>
      </c>
      <c r="R454" s="654"/>
      <c r="S454" s="654"/>
    </row>
    <row r="455" spans="1:19" ht="15" customHeight="1" x14ac:dyDescent="0.2">
      <c r="A455" s="654" t="s">
        <v>58</v>
      </c>
      <c r="B455" s="654" t="s">
        <v>355</v>
      </c>
      <c r="C455" s="654" t="s">
        <v>402</v>
      </c>
      <c r="D455" s="654" t="s">
        <v>57</v>
      </c>
      <c r="E455" s="654" t="s">
        <v>346</v>
      </c>
      <c r="F455" s="655" t="s">
        <v>409</v>
      </c>
      <c r="G455" s="656"/>
      <c r="H455" s="657"/>
      <c r="I455" s="657"/>
      <c r="J455" s="657"/>
      <c r="K455" s="657"/>
      <c r="L455" s="657"/>
      <c r="M455" s="657"/>
      <c r="N455" s="657"/>
      <c r="O455" s="658"/>
      <c r="P455" s="656"/>
      <c r="Q455" s="654" t="s">
        <v>356</v>
      </c>
      <c r="R455" s="654"/>
      <c r="S455" s="654"/>
    </row>
    <row r="456" spans="1:19" ht="15" customHeight="1" x14ac:dyDescent="0.2">
      <c r="A456" s="654" t="s">
        <v>58</v>
      </c>
      <c r="B456" s="654" t="s">
        <v>355</v>
      </c>
      <c r="C456" s="654" t="s">
        <v>402</v>
      </c>
      <c r="D456" s="654" t="s">
        <v>57</v>
      </c>
      <c r="E456" s="654" t="s">
        <v>346</v>
      </c>
      <c r="F456" s="655" t="s">
        <v>408</v>
      </c>
      <c r="G456" s="656"/>
      <c r="H456" s="657"/>
      <c r="I456" s="657"/>
      <c r="J456" s="657"/>
      <c r="K456" s="657"/>
      <c r="L456" s="657"/>
      <c r="M456" s="657"/>
      <c r="N456" s="657"/>
      <c r="O456" s="658"/>
      <c r="P456" s="656" t="s">
        <v>348</v>
      </c>
      <c r="Q456" s="654"/>
      <c r="R456" s="654"/>
      <c r="S456" s="654"/>
    </row>
    <row r="457" spans="1:19" ht="15" customHeight="1" x14ac:dyDescent="0.2">
      <c r="A457" s="654" t="s">
        <v>58</v>
      </c>
      <c r="B457" s="654" t="s">
        <v>355</v>
      </c>
      <c r="C457" s="654" t="s">
        <v>402</v>
      </c>
      <c r="D457" s="654" t="s">
        <v>57</v>
      </c>
      <c r="E457" s="654" t="s">
        <v>346</v>
      </c>
      <c r="F457" s="655" t="s">
        <v>407</v>
      </c>
      <c r="G457" s="656"/>
      <c r="H457" s="657">
        <v>42000</v>
      </c>
      <c r="I457" s="657"/>
      <c r="J457" s="657"/>
      <c r="K457" s="657"/>
      <c r="L457" s="657"/>
      <c r="M457" s="657"/>
      <c r="N457" s="657"/>
      <c r="O457" s="658"/>
      <c r="P457" s="656" t="s">
        <v>348</v>
      </c>
      <c r="Q457" s="654"/>
      <c r="R457" s="654"/>
      <c r="S457" s="654"/>
    </row>
    <row r="458" spans="1:19" ht="15" customHeight="1" x14ac:dyDescent="0.2">
      <c r="A458" s="654" t="s">
        <v>58</v>
      </c>
      <c r="B458" s="654" t="s">
        <v>355</v>
      </c>
      <c r="C458" s="654" t="s">
        <v>402</v>
      </c>
      <c r="D458" s="654" t="s">
        <v>57</v>
      </c>
      <c r="E458" s="654" t="s">
        <v>346</v>
      </c>
      <c r="F458" s="655" t="s">
        <v>406</v>
      </c>
      <c r="G458" s="656"/>
      <c r="H458" s="657"/>
      <c r="I458" s="657"/>
      <c r="J458" s="657"/>
      <c r="K458" s="657"/>
      <c r="L458" s="657"/>
      <c r="M458" s="657"/>
      <c r="N458" s="657"/>
      <c r="O458" s="658"/>
      <c r="P458" s="656"/>
      <c r="Q458" s="654" t="s">
        <v>356</v>
      </c>
      <c r="R458" s="654"/>
      <c r="S458" s="654"/>
    </row>
    <row r="459" spans="1:19" ht="15" customHeight="1" x14ac:dyDescent="0.2">
      <c r="A459" s="654" t="s">
        <v>58</v>
      </c>
      <c r="B459" s="654" t="s">
        <v>355</v>
      </c>
      <c r="C459" s="654" t="s">
        <v>402</v>
      </c>
      <c r="D459" s="654" t="s">
        <v>57</v>
      </c>
      <c r="E459" s="654" t="s">
        <v>346</v>
      </c>
      <c r="F459" s="655" t="s">
        <v>405</v>
      </c>
      <c r="G459" s="656"/>
      <c r="H459" s="657"/>
      <c r="I459" s="657"/>
      <c r="J459" s="657"/>
      <c r="K459" s="657"/>
      <c r="L459" s="657"/>
      <c r="M459" s="657"/>
      <c r="N459" s="657"/>
      <c r="O459" s="658"/>
      <c r="P459" s="656"/>
      <c r="Q459" s="654" t="s">
        <v>356</v>
      </c>
      <c r="R459" s="654"/>
      <c r="S459" s="654"/>
    </row>
    <row r="460" spans="1:19" ht="15" customHeight="1" x14ac:dyDescent="0.2">
      <c r="A460" s="654" t="s">
        <v>58</v>
      </c>
      <c r="B460" s="654" t="s">
        <v>355</v>
      </c>
      <c r="C460" s="654" t="s">
        <v>402</v>
      </c>
      <c r="D460" s="654" t="s">
        <v>57</v>
      </c>
      <c r="E460" s="654" t="s">
        <v>346</v>
      </c>
      <c r="F460" s="655" t="s">
        <v>404</v>
      </c>
      <c r="G460" s="656"/>
      <c r="H460" s="657"/>
      <c r="I460" s="657"/>
      <c r="J460" s="657"/>
      <c r="K460" s="657"/>
      <c r="L460" s="657"/>
      <c r="M460" s="657"/>
      <c r="N460" s="657"/>
      <c r="O460" s="658"/>
      <c r="P460" s="656"/>
      <c r="Q460" s="654" t="s">
        <v>356</v>
      </c>
      <c r="R460" s="654"/>
      <c r="S460" s="654"/>
    </row>
    <row r="461" spans="1:19" ht="15" customHeight="1" x14ac:dyDescent="0.2">
      <c r="A461" s="654" t="s">
        <v>58</v>
      </c>
      <c r="B461" s="654" t="s">
        <v>355</v>
      </c>
      <c r="C461" s="654" t="s">
        <v>402</v>
      </c>
      <c r="D461" s="654" t="s">
        <v>57</v>
      </c>
      <c r="E461" s="654" t="s">
        <v>346</v>
      </c>
      <c r="F461" s="655" t="s">
        <v>403</v>
      </c>
      <c r="G461" s="656"/>
      <c r="H461" s="657">
        <v>100</v>
      </c>
      <c r="I461" s="657"/>
      <c r="J461" s="657"/>
      <c r="K461" s="657"/>
      <c r="L461" s="657"/>
      <c r="M461" s="657"/>
      <c r="N461" s="657"/>
      <c r="O461" s="658"/>
      <c r="P461" s="656" t="s">
        <v>348</v>
      </c>
      <c r="Q461" s="654"/>
      <c r="R461" s="654"/>
      <c r="S461" s="654"/>
    </row>
    <row r="462" spans="1:19" ht="15" customHeight="1" x14ac:dyDescent="0.2">
      <c r="A462" s="654" t="s">
        <v>58</v>
      </c>
      <c r="B462" s="654" t="s">
        <v>355</v>
      </c>
      <c r="C462" s="654" t="s">
        <v>402</v>
      </c>
      <c r="D462" s="654" t="s">
        <v>57</v>
      </c>
      <c r="E462" s="654" t="s">
        <v>346</v>
      </c>
      <c r="F462" s="655" t="s">
        <v>401</v>
      </c>
      <c r="G462" s="656"/>
      <c r="H462" s="657"/>
      <c r="I462" s="657"/>
      <c r="J462" s="657"/>
      <c r="K462" s="657"/>
      <c r="L462" s="657"/>
      <c r="M462" s="657"/>
      <c r="N462" s="657"/>
      <c r="O462" s="658"/>
      <c r="P462" s="656"/>
      <c r="Q462" s="654" t="s">
        <v>356</v>
      </c>
      <c r="R462" s="654"/>
      <c r="S462" s="654"/>
    </row>
    <row r="463" spans="1:19" ht="15" customHeight="1" x14ac:dyDescent="0.2">
      <c r="A463" s="654" t="s">
        <v>58</v>
      </c>
      <c r="B463" s="654" t="s">
        <v>355</v>
      </c>
      <c r="C463" s="654" t="s">
        <v>402</v>
      </c>
      <c r="D463" s="654" t="s">
        <v>57</v>
      </c>
      <c r="E463" s="654" t="s">
        <v>346</v>
      </c>
      <c r="F463" s="655" t="s">
        <v>401</v>
      </c>
      <c r="G463" s="656"/>
      <c r="H463" s="657"/>
      <c r="I463" s="657"/>
      <c r="J463" s="657"/>
      <c r="K463" s="657"/>
      <c r="L463" s="657"/>
      <c r="M463" s="657"/>
      <c r="N463" s="657"/>
      <c r="O463" s="658"/>
      <c r="P463" s="656"/>
      <c r="Q463" s="654" t="s">
        <v>356</v>
      </c>
      <c r="R463" s="654"/>
      <c r="S463" s="654"/>
    </row>
    <row r="464" spans="1:19" ht="15" customHeight="1" x14ac:dyDescent="0.2">
      <c r="A464" s="654" t="s">
        <v>29</v>
      </c>
      <c r="B464" s="654" t="s">
        <v>355</v>
      </c>
      <c r="C464" s="654" t="s">
        <v>400</v>
      </c>
      <c r="D464" s="654" t="s">
        <v>33</v>
      </c>
      <c r="E464" s="654" t="s">
        <v>346</v>
      </c>
      <c r="F464" s="655" t="s">
        <v>399</v>
      </c>
      <c r="G464" s="656" t="s">
        <v>344</v>
      </c>
      <c r="H464" s="657">
        <v>1500</v>
      </c>
      <c r="I464" s="657"/>
      <c r="J464" s="657"/>
      <c r="K464" s="657"/>
      <c r="L464" s="657"/>
      <c r="M464" s="657"/>
      <c r="N464" s="657"/>
      <c r="O464" s="657"/>
      <c r="P464" s="656" t="s">
        <v>348</v>
      </c>
      <c r="Q464" s="654"/>
      <c r="R464" s="654"/>
      <c r="S464" s="654"/>
    </row>
    <row r="465" spans="1:19" ht="15" customHeight="1" x14ac:dyDescent="0.2">
      <c r="A465" s="654" t="s">
        <v>29</v>
      </c>
      <c r="B465" s="654" t="s">
        <v>355</v>
      </c>
      <c r="C465" s="654" t="s">
        <v>398</v>
      </c>
      <c r="D465" s="654" t="s">
        <v>33</v>
      </c>
      <c r="E465" s="654" t="s">
        <v>346</v>
      </c>
      <c r="F465" s="655" t="s">
        <v>397</v>
      </c>
      <c r="G465" s="656" t="s">
        <v>135</v>
      </c>
      <c r="H465" s="657"/>
      <c r="I465" s="657"/>
      <c r="J465" s="657"/>
      <c r="K465" s="657"/>
      <c r="L465" s="657"/>
      <c r="M465" s="657"/>
      <c r="N465" s="657"/>
      <c r="O465" s="657"/>
      <c r="P465" s="656" t="s">
        <v>348</v>
      </c>
      <c r="Q465" s="654"/>
      <c r="R465" s="654"/>
      <c r="S465" s="654"/>
    </row>
    <row r="466" spans="1:19" ht="15" customHeight="1" x14ac:dyDescent="0.2">
      <c r="A466" s="654" t="s">
        <v>29</v>
      </c>
      <c r="B466" s="654" t="s">
        <v>355</v>
      </c>
      <c r="C466" s="654" t="s">
        <v>396</v>
      </c>
      <c r="D466" s="654" t="s">
        <v>33</v>
      </c>
      <c r="E466" s="654" t="s">
        <v>346</v>
      </c>
      <c r="F466" s="655" t="s">
        <v>395</v>
      </c>
      <c r="G466" s="656" t="s">
        <v>344</v>
      </c>
      <c r="H466" s="657"/>
      <c r="I466" s="657"/>
      <c r="J466" s="657"/>
      <c r="K466" s="657"/>
      <c r="L466" s="657"/>
      <c r="M466" s="657"/>
      <c r="N466" s="657"/>
      <c r="O466" s="657"/>
      <c r="P466" s="656"/>
      <c r="Q466" s="654" t="s">
        <v>356</v>
      </c>
      <c r="R466" s="654"/>
      <c r="S466" s="654"/>
    </row>
    <row r="467" spans="1:19" ht="15" customHeight="1" x14ac:dyDescent="0.2">
      <c r="A467" s="654" t="s">
        <v>29</v>
      </c>
      <c r="B467" s="654" t="s">
        <v>355</v>
      </c>
      <c r="C467" s="654" t="s">
        <v>391</v>
      </c>
      <c r="D467" s="654" t="s">
        <v>33</v>
      </c>
      <c r="E467" s="654" t="s">
        <v>346</v>
      </c>
      <c r="F467" s="655" t="s">
        <v>394</v>
      </c>
      <c r="G467" s="656" t="s">
        <v>344</v>
      </c>
      <c r="H467" s="657">
        <v>3000</v>
      </c>
      <c r="I467" s="657"/>
      <c r="J467" s="657"/>
      <c r="K467" s="657"/>
      <c r="L467" s="657"/>
      <c r="M467" s="657"/>
      <c r="N467" s="657"/>
      <c r="O467" s="657"/>
      <c r="P467" s="656" t="s">
        <v>348</v>
      </c>
      <c r="Q467" s="654"/>
      <c r="R467" s="654"/>
      <c r="S467" s="654"/>
    </row>
    <row r="468" spans="1:19" ht="15" customHeight="1" x14ac:dyDescent="0.2">
      <c r="A468" s="654" t="s">
        <v>29</v>
      </c>
      <c r="B468" s="654" t="s">
        <v>355</v>
      </c>
      <c r="C468" s="654" t="s">
        <v>391</v>
      </c>
      <c r="D468" s="654" t="s">
        <v>33</v>
      </c>
      <c r="E468" s="654" t="s">
        <v>346</v>
      </c>
      <c r="F468" s="655" t="s">
        <v>393</v>
      </c>
      <c r="G468" s="656" t="s">
        <v>349</v>
      </c>
      <c r="H468" s="657"/>
      <c r="I468" s="657"/>
      <c r="J468" s="657"/>
      <c r="K468" s="657"/>
      <c r="L468" s="657"/>
      <c r="M468" s="657"/>
      <c r="N468" s="657"/>
      <c r="O468" s="657"/>
      <c r="P468" s="656"/>
      <c r="Q468" s="654" t="s">
        <v>356</v>
      </c>
      <c r="R468" s="654"/>
      <c r="S468" s="654"/>
    </row>
    <row r="469" spans="1:19" ht="15" customHeight="1" x14ac:dyDescent="0.2">
      <c r="A469" s="654" t="s">
        <v>29</v>
      </c>
      <c r="B469" s="654" t="s">
        <v>355</v>
      </c>
      <c r="C469" s="654" t="s">
        <v>391</v>
      </c>
      <c r="D469" s="654" t="s">
        <v>33</v>
      </c>
      <c r="E469" s="654" t="s">
        <v>346</v>
      </c>
      <c r="F469" s="655" t="s">
        <v>392</v>
      </c>
      <c r="G469" s="656" t="s">
        <v>344</v>
      </c>
      <c r="H469" s="657">
        <v>100</v>
      </c>
      <c r="I469" s="657"/>
      <c r="J469" s="657"/>
      <c r="K469" s="657"/>
      <c r="L469" s="657"/>
      <c r="M469" s="657"/>
      <c r="N469" s="657"/>
      <c r="O469" s="657"/>
      <c r="P469" s="656" t="s">
        <v>348</v>
      </c>
      <c r="Q469" s="654"/>
      <c r="R469" s="654"/>
      <c r="S469" s="654"/>
    </row>
    <row r="470" spans="1:19" ht="15" customHeight="1" x14ac:dyDescent="0.2">
      <c r="A470" s="654" t="s">
        <v>29</v>
      </c>
      <c r="B470" s="654" t="s">
        <v>355</v>
      </c>
      <c r="C470" s="654" t="s">
        <v>391</v>
      </c>
      <c r="D470" s="654" t="s">
        <v>33</v>
      </c>
      <c r="E470" s="654" t="s">
        <v>346</v>
      </c>
      <c r="F470" s="655" t="s">
        <v>390</v>
      </c>
      <c r="G470" s="656" t="s">
        <v>344</v>
      </c>
      <c r="H470" s="657">
        <v>300</v>
      </c>
      <c r="I470" s="657"/>
      <c r="J470" s="657"/>
      <c r="K470" s="657"/>
      <c r="L470" s="657"/>
      <c r="M470" s="657"/>
      <c r="N470" s="657"/>
      <c r="O470" s="657"/>
      <c r="P470" s="656" t="s">
        <v>348</v>
      </c>
      <c r="Q470" s="654"/>
      <c r="R470" s="654"/>
      <c r="S470" s="654"/>
    </row>
    <row r="471" spans="1:19" ht="15" customHeight="1" x14ac:dyDescent="0.2">
      <c r="A471" s="654" t="s">
        <v>29</v>
      </c>
      <c r="B471" s="654" t="s">
        <v>355</v>
      </c>
      <c r="C471" s="654" t="s">
        <v>383</v>
      </c>
      <c r="D471" s="654" t="s">
        <v>33</v>
      </c>
      <c r="E471" s="654" t="s">
        <v>346</v>
      </c>
      <c r="F471" s="655" t="s">
        <v>389</v>
      </c>
      <c r="G471" s="656" t="s">
        <v>344</v>
      </c>
      <c r="H471" s="657"/>
      <c r="I471" s="657"/>
      <c r="J471" s="657"/>
      <c r="K471" s="657"/>
      <c r="L471" s="657"/>
      <c r="M471" s="657"/>
      <c r="N471" s="657"/>
      <c r="O471" s="657"/>
      <c r="P471" s="656" t="s">
        <v>348</v>
      </c>
      <c r="Q471" s="654"/>
      <c r="R471" s="654"/>
      <c r="S471" s="654"/>
    </row>
    <row r="472" spans="1:19" ht="15" customHeight="1" x14ac:dyDescent="0.2">
      <c r="A472" s="654" t="s">
        <v>29</v>
      </c>
      <c r="B472" s="654" t="s">
        <v>355</v>
      </c>
      <c r="C472" s="654" t="s">
        <v>383</v>
      </c>
      <c r="D472" s="654" t="s">
        <v>33</v>
      </c>
      <c r="E472" s="654" t="s">
        <v>346</v>
      </c>
      <c r="F472" s="655" t="s">
        <v>388</v>
      </c>
      <c r="G472" s="656" t="s">
        <v>349</v>
      </c>
      <c r="H472" s="657">
        <v>14000</v>
      </c>
      <c r="I472" s="657"/>
      <c r="J472" s="657"/>
      <c r="K472" s="657"/>
      <c r="L472" s="657"/>
      <c r="M472" s="657"/>
      <c r="N472" s="657"/>
      <c r="O472" s="657"/>
      <c r="P472" s="656" t="s">
        <v>348</v>
      </c>
      <c r="Q472" s="654"/>
      <c r="R472" s="654"/>
      <c r="S472" s="654"/>
    </row>
    <row r="473" spans="1:19" ht="15" customHeight="1" x14ac:dyDescent="0.2">
      <c r="A473" s="654" t="s">
        <v>29</v>
      </c>
      <c r="B473" s="654" t="s">
        <v>355</v>
      </c>
      <c r="C473" s="654" t="s">
        <v>383</v>
      </c>
      <c r="D473" s="654" t="s">
        <v>33</v>
      </c>
      <c r="E473" s="654" t="s">
        <v>346</v>
      </c>
      <c r="F473" s="655" t="s">
        <v>387</v>
      </c>
      <c r="G473" s="656" t="s">
        <v>349</v>
      </c>
      <c r="H473" s="657"/>
      <c r="I473" s="657"/>
      <c r="J473" s="657"/>
      <c r="K473" s="657"/>
      <c r="L473" s="657"/>
      <c r="M473" s="657"/>
      <c r="N473" s="657"/>
      <c r="O473" s="657"/>
      <c r="P473" s="656"/>
      <c r="Q473" s="654" t="s">
        <v>356</v>
      </c>
      <c r="R473" s="654"/>
      <c r="S473" s="654"/>
    </row>
    <row r="474" spans="1:19" ht="15" customHeight="1" x14ac:dyDescent="0.2">
      <c r="A474" s="654" t="s">
        <v>29</v>
      </c>
      <c r="B474" s="654" t="s">
        <v>355</v>
      </c>
      <c r="C474" s="654" t="s">
        <v>383</v>
      </c>
      <c r="D474" s="654" t="s">
        <v>33</v>
      </c>
      <c r="E474" s="654" t="s">
        <v>346</v>
      </c>
      <c r="F474" s="655" t="s">
        <v>377</v>
      </c>
      <c r="G474" s="656" t="s">
        <v>349</v>
      </c>
      <c r="H474" s="657"/>
      <c r="I474" s="657"/>
      <c r="J474" s="657"/>
      <c r="K474" s="657"/>
      <c r="L474" s="657"/>
      <c r="M474" s="657"/>
      <c r="N474" s="657"/>
      <c r="O474" s="657"/>
      <c r="P474" s="656" t="s">
        <v>348</v>
      </c>
      <c r="Q474" s="654"/>
      <c r="R474" s="654"/>
      <c r="S474" s="654"/>
    </row>
    <row r="475" spans="1:19" ht="15" customHeight="1" x14ac:dyDescent="0.2">
      <c r="A475" s="654" t="s">
        <v>29</v>
      </c>
      <c r="B475" s="654" t="s">
        <v>355</v>
      </c>
      <c r="C475" s="654" t="s">
        <v>383</v>
      </c>
      <c r="D475" s="654" t="s">
        <v>33</v>
      </c>
      <c r="E475" s="654" t="s">
        <v>346</v>
      </c>
      <c r="F475" s="655" t="s">
        <v>386</v>
      </c>
      <c r="G475" s="656" t="s">
        <v>344</v>
      </c>
      <c r="H475" s="657"/>
      <c r="I475" s="657"/>
      <c r="J475" s="657"/>
      <c r="K475" s="657"/>
      <c r="L475" s="657"/>
      <c r="M475" s="657"/>
      <c r="N475" s="657"/>
      <c r="O475" s="657"/>
      <c r="P475" s="656" t="s">
        <v>348</v>
      </c>
      <c r="Q475" s="654"/>
      <c r="R475" s="654"/>
      <c r="S475" s="654"/>
    </row>
    <row r="476" spans="1:19" ht="15" customHeight="1" x14ac:dyDescent="0.2">
      <c r="A476" s="654" t="s">
        <v>29</v>
      </c>
      <c r="B476" s="654" t="s">
        <v>355</v>
      </c>
      <c r="C476" s="654" t="s">
        <v>383</v>
      </c>
      <c r="D476" s="654" t="s">
        <v>33</v>
      </c>
      <c r="E476" s="654" t="s">
        <v>346</v>
      </c>
      <c r="F476" s="655" t="s">
        <v>385</v>
      </c>
      <c r="G476" s="656" t="s">
        <v>349</v>
      </c>
      <c r="H476" s="657"/>
      <c r="I476" s="657"/>
      <c r="J476" s="657"/>
      <c r="K476" s="657"/>
      <c r="L476" s="657"/>
      <c r="M476" s="657"/>
      <c r="N476" s="657"/>
      <c r="O476" s="657"/>
      <c r="P476" s="656" t="s">
        <v>348</v>
      </c>
      <c r="Q476" s="654"/>
      <c r="R476" s="654"/>
      <c r="S476" s="654"/>
    </row>
    <row r="477" spans="1:19" ht="15" customHeight="1" x14ac:dyDescent="0.2">
      <c r="A477" s="654" t="s">
        <v>29</v>
      </c>
      <c r="B477" s="654" t="s">
        <v>355</v>
      </c>
      <c r="C477" s="654" t="s">
        <v>383</v>
      </c>
      <c r="D477" s="654" t="s">
        <v>33</v>
      </c>
      <c r="E477" s="654" t="s">
        <v>346</v>
      </c>
      <c r="F477" s="655" t="s">
        <v>384</v>
      </c>
      <c r="G477" s="656" t="s">
        <v>344</v>
      </c>
      <c r="H477" s="657"/>
      <c r="I477" s="657"/>
      <c r="J477" s="657"/>
      <c r="K477" s="657"/>
      <c r="L477" s="657"/>
      <c r="M477" s="657"/>
      <c r="N477" s="657"/>
      <c r="O477" s="657"/>
      <c r="P477" s="656"/>
      <c r="Q477" s="654" t="s">
        <v>356</v>
      </c>
      <c r="R477" s="654"/>
      <c r="S477" s="654"/>
    </row>
    <row r="478" spans="1:19" ht="15" customHeight="1" x14ac:dyDescent="0.2">
      <c r="A478" s="654" t="s">
        <v>29</v>
      </c>
      <c r="B478" s="654" t="s">
        <v>355</v>
      </c>
      <c r="C478" s="654" t="s">
        <v>383</v>
      </c>
      <c r="D478" s="654" t="s">
        <v>33</v>
      </c>
      <c r="E478" s="654" t="s">
        <v>346</v>
      </c>
      <c r="F478" s="655" t="s">
        <v>382</v>
      </c>
      <c r="G478" s="656" t="s">
        <v>344</v>
      </c>
      <c r="H478" s="657"/>
      <c r="I478" s="657"/>
      <c r="J478" s="657"/>
      <c r="K478" s="657"/>
      <c r="L478" s="657"/>
      <c r="M478" s="657"/>
      <c r="N478" s="657"/>
      <c r="O478" s="657"/>
      <c r="P478" s="656"/>
      <c r="Q478" s="654" t="s">
        <v>356</v>
      </c>
      <c r="R478" s="654"/>
      <c r="S478" s="654"/>
    </row>
    <row r="479" spans="1:19" ht="15" customHeight="1" x14ac:dyDescent="0.2">
      <c r="A479" s="654" t="s">
        <v>29</v>
      </c>
      <c r="B479" s="654" t="s">
        <v>355</v>
      </c>
      <c r="C479" s="654" t="s">
        <v>376</v>
      </c>
      <c r="D479" s="654" t="s">
        <v>33</v>
      </c>
      <c r="E479" s="654" t="s">
        <v>346</v>
      </c>
      <c r="F479" s="655" t="s">
        <v>381</v>
      </c>
      <c r="G479" s="656" t="s">
        <v>344</v>
      </c>
      <c r="H479" s="657"/>
      <c r="I479" s="657"/>
      <c r="J479" s="657"/>
      <c r="K479" s="657"/>
      <c r="L479" s="657"/>
      <c r="M479" s="657"/>
      <c r="N479" s="657"/>
      <c r="O479" s="657"/>
      <c r="P479" s="656" t="s">
        <v>348</v>
      </c>
      <c r="Q479" s="654"/>
      <c r="R479" s="654"/>
      <c r="S479" s="654"/>
    </row>
    <row r="480" spans="1:19" ht="15" customHeight="1" x14ac:dyDescent="0.2">
      <c r="A480" s="654" t="s">
        <v>29</v>
      </c>
      <c r="B480" s="654" t="s">
        <v>355</v>
      </c>
      <c r="C480" s="654" t="s">
        <v>376</v>
      </c>
      <c r="D480" s="654" t="s">
        <v>33</v>
      </c>
      <c r="E480" s="654" t="s">
        <v>346</v>
      </c>
      <c r="F480" s="655" t="s">
        <v>380</v>
      </c>
      <c r="G480" s="656" t="s">
        <v>344</v>
      </c>
      <c r="H480" s="657">
        <v>4000</v>
      </c>
      <c r="I480" s="657"/>
      <c r="J480" s="657"/>
      <c r="K480" s="657"/>
      <c r="L480" s="657"/>
      <c r="M480" s="657"/>
      <c r="N480" s="657"/>
      <c r="O480" s="657"/>
      <c r="P480" s="656" t="s">
        <v>348</v>
      </c>
      <c r="Q480" s="654"/>
      <c r="R480" s="654"/>
      <c r="S480" s="654"/>
    </row>
    <row r="481" spans="1:19" ht="15" customHeight="1" x14ac:dyDescent="0.2">
      <c r="A481" s="654" t="s">
        <v>29</v>
      </c>
      <c r="B481" s="654" t="s">
        <v>355</v>
      </c>
      <c r="C481" s="654" t="s">
        <v>376</v>
      </c>
      <c r="D481" s="654" t="s">
        <v>33</v>
      </c>
      <c r="E481" s="654" t="s">
        <v>346</v>
      </c>
      <c r="F481" s="655" t="s">
        <v>379</v>
      </c>
      <c r="G481" s="656" t="s">
        <v>349</v>
      </c>
      <c r="H481" s="657"/>
      <c r="I481" s="657"/>
      <c r="J481" s="657"/>
      <c r="K481" s="657"/>
      <c r="L481" s="657"/>
      <c r="M481" s="657"/>
      <c r="N481" s="657"/>
      <c r="O481" s="657"/>
      <c r="P481" s="656"/>
      <c r="Q481" s="654" t="s">
        <v>356</v>
      </c>
      <c r="R481" s="654"/>
      <c r="S481" s="654"/>
    </row>
    <row r="482" spans="1:19" ht="15" customHeight="1" x14ac:dyDescent="0.2">
      <c r="A482" s="654" t="s">
        <v>29</v>
      </c>
      <c r="B482" s="654" t="s">
        <v>355</v>
      </c>
      <c r="C482" s="654" t="s">
        <v>376</v>
      </c>
      <c r="D482" s="654" t="s">
        <v>33</v>
      </c>
      <c r="E482" s="654" t="s">
        <v>346</v>
      </c>
      <c r="F482" s="655" t="s">
        <v>378</v>
      </c>
      <c r="G482" s="656" t="s">
        <v>344</v>
      </c>
      <c r="H482" s="657">
        <v>3000</v>
      </c>
      <c r="I482" s="657"/>
      <c r="J482" s="657"/>
      <c r="K482" s="657"/>
      <c r="L482" s="657"/>
      <c r="M482" s="657"/>
      <c r="N482" s="657"/>
      <c r="O482" s="657"/>
      <c r="P482" s="656" t="s">
        <v>348</v>
      </c>
      <c r="Q482" s="654"/>
      <c r="R482" s="654"/>
      <c r="S482" s="654"/>
    </row>
    <row r="483" spans="1:19" ht="15" customHeight="1" x14ac:dyDescent="0.2">
      <c r="A483" s="654" t="s">
        <v>29</v>
      </c>
      <c r="B483" s="654" t="s">
        <v>355</v>
      </c>
      <c r="C483" s="654" t="s">
        <v>376</v>
      </c>
      <c r="D483" s="654" t="s">
        <v>33</v>
      </c>
      <c r="E483" s="654" t="s">
        <v>346</v>
      </c>
      <c r="F483" s="655" t="s">
        <v>377</v>
      </c>
      <c r="G483" s="656" t="s">
        <v>344</v>
      </c>
      <c r="H483" s="657"/>
      <c r="I483" s="657"/>
      <c r="J483" s="657"/>
      <c r="K483" s="657"/>
      <c r="L483" s="657"/>
      <c r="M483" s="657"/>
      <c r="N483" s="657"/>
      <c r="O483" s="657"/>
      <c r="P483" s="656" t="s">
        <v>348</v>
      </c>
      <c r="Q483" s="654"/>
      <c r="R483" s="654"/>
      <c r="S483" s="654"/>
    </row>
    <row r="484" spans="1:19" ht="15" customHeight="1" x14ac:dyDescent="0.2">
      <c r="A484" s="654" t="s">
        <v>29</v>
      </c>
      <c r="B484" s="654" t="s">
        <v>355</v>
      </c>
      <c r="C484" s="654" t="s">
        <v>376</v>
      </c>
      <c r="D484" s="654" t="s">
        <v>33</v>
      </c>
      <c r="E484" s="654" t="s">
        <v>346</v>
      </c>
      <c r="F484" s="655" t="s">
        <v>375</v>
      </c>
      <c r="G484" s="656" t="s">
        <v>349</v>
      </c>
      <c r="H484" s="657"/>
      <c r="I484" s="657"/>
      <c r="J484" s="657"/>
      <c r="K484" s="657"/>
      <c r="L484" s="657"/>
      <c r="M484" s="657"/>
      <c r="N484" s="657"/>
      <c r="O484" s="657"/>
      <c r="P484" s="656" t="s">
        <v>348</v>
      </c>
      <c r="Q484" s="654"/>
      <c r="R484" s="654"/>
      <c r="S484" s="654"/>
    </row>
    <row r="485" spans="1:19" ht="15" customHeight="1" x14ac:dyDescent="0.2">
      <c r="A485" s="654" t="s">
        <v>5</v>
      </c>
      <c r="B485" s="654" t="s">
        <v>355</v>
      </c>
      <c r="C485" s="654" t="s">
        <v>371</v>
      </c>
      <c r="D485" s="654" t="s">
        <v>4</v>
      </c>
      <c r="E485" s="654" t="s">
        <v>346</v>
      </c>
      <c r="F485" s="655" t="s">
        <v>374</v>
      </c>
      <c r="G485" s="656"/>
      <c r="H485" s="657"/>
      <c r="I485" s="657"/>
      <c r="J485" s="657"/>
      <c r="K485" s="657"/>
      <c r="L485" s="657"/>
      <c r="M485" s="657"/>
      <c r="N485" s="657"/>
      <c r="O485" s="658"/>
      <c r="P485" s="656" t="s">
        <v>348</v>
      </c>
      <c r="Q485" s="654"/>
      <c r="R485" s="654"/>
      <c r="S485" s="654"/>
    </row>
    <row r="486" spans="1:19" ht="15" customHeight="1" x14ac:dyDescent="0.2">
      <c r="A486" s="654" t="s">
        <v>5</v>
      </c>
      <c r="B486" s="654" t="s">
        <v>355</v>
      </c>
      <c r="C486" s="654" t="s">
        <v>371</v>
      </c>
      <c r="D486" s="654" t="s">
        <v>4</v>
      </c>
      <c r="E486" s="654" t="s">
        <v>346</v>
      </c>
      <c r="F486" s="655" t="s">
        <v>373</v>
      </c>
      <c r="G486" s="656"/>
      <c r="H486" s="657">
        <v>2000</v>
      </c>
      <c r="I486" s="657"/>
      <c r="J486" s="657"/>
      <c r="K486" s="657"/>
      <c r="L486" s="657"/>
      <c r="M486" s="657"/>
      <c r="N486" s="657"/>
      <c r="O486" s="658"/>
      <c r="P486" s="656" t="s">
        <v>348</v>
      </c>
      <c r="Q486" s="654"/>
      <c r="R486" s="654"/>
      <c r="S486" s="654"/>
    </row>
    <row r="487" spans="1:19" ht="15" customHeight="1" x14ac:dyDescent="0.2">
      <c r="A487" s="654" t="s">
        <v>5</v>
      </c>
      <c r="B487" s="654" t="s">
        <v>355</v>
      </c>
      <c r="C487" s="654" t="s">
        <v>371</v>
      </c>
      <c r="D487" s="654" t="s">
        <v>4</v>
      </c>
      <c r="E487" s="654" t="s">
        <v>346</v>
      </c>
      <c r="F487" s="655" t="s">
        <v>372</v>
      </c>
      <c r="G487" s="656"/>
      <c r="H487" s="657">
        <v>6000</v>
      </c>
      <c r="I487" s="657"/>
      <c r="J487" s="657"/>
      <c r="K487" s="657"/>
      <c r="L487" s="657"/>
      <c r="M487" s="657"/>
      <c r="N487" s="657"/>
      <c r="O487" s="658"/>
      <c r="P487" s="656" t="s">
        <v>348</v>
      </c>
      <c r="Q487" s="654"/>
      <c r="R487" s="654"/>
      <c r="S487" s="654"/>
    </row>
    <row r="488" spans="1:19" ht="15" customHeight="1" x14ac:dyDescent="0.2">
      <c r="A488" s="654" t="s">
        <v>5</v>
      </c>
      <c r="B488" s="654" t="s">
        <v>355</v>
      </c>
      <c r="C488" s="654" t="s">
        <v>371</v>
      </c>
      <c r="D488" s="654" t="s">
        <v>4</v>
      </c>
      <c r="E488" s="654" t="s">
        <v>346</v>
      </c>
      <c r="F488" s="655" t="s">
        <v>370</v>
      </c>
      <c r="G488" s="656"/>
      <c r="H488" s="657"/>
      <c r="I488" s="657"/>
      <c r="J488" s="657"/>
      <c r="K488" s="657"/>
      <c r="L488" s="657"/>
      <c r="M488" s="657"/>
      <c r="N488" s="657"/>
      <c r="O488" s="658"/>
      <c r="P488" s="656" t="s">
        <v>135</v>
      </c>
      <c r="Q488" s="654" t="s">
        <v>356</v>
      </c>
      <c r="R488" s="654"/>
      <c r="S488" s="654"/>
    </row>
    <row r="489" spans="1:19" ht="15" customHeight="1" x14ac:dyDescent="0.2">
      <c r="A489" s="654" t="s">
        <v>5</v>
      </c>
      <c r="B489" s="654" t="s">
        <v>355</v>
      </c>
      <c r="C489" s="654" t="s">
        <v>367</v>
      </c>
      <c r="D489" s="654" t="s">
        <v>4</v>
      </c>
      <c r="E489" s="654" t="s">
        <v>346</v>
      </c>
      <c r="F489" s="655" t="s">
        <v>369</v>
      </c>
      <c r="G489" s="656"/>
      <c r="H489" s="657"/>
      <c r="I489" s="657"/>
      <c r="J489" s="657"/>
      <c r="K489" s="657"/>
      <c r="L489" s="657"/>
      <c r="M489" s="657"/>
      <c r="N489" s="657"/>
      <c r="O489" s="658"/>
      <c r="P489" s="656" t="s">
        <v>348</v>
      </c>
      <c r="Q489" s="654"/>
      <c r="R489" s="654"/>
      <c r="S489" s="654"/>
    </row>
    <row r="490" spans="1:19" ht="15" customHeight="1" x14ac:dyDescent="0.2">
      <c r="A490" s="654" t="s">
        <v>5</v>
      </c>
      <c r="B490" s="654" t="s">
        <v>355</v>
      </c>
      <c r="C490" s="654" t="s">
        <v>367</v>
      </c>
      <c r="D490" s="654" t="s">
        <v>4</v>
      </c>
      <c r="E490" s="654" t="s">
        <v>346</v>
      </c>
      <c r="F490" s="655" t="s">
        <v>368</v>
      </c>
      <c r="G490" s="656"/>
      <c r="H490" s="657"/>
      <c r="I490" s="657"/>
      <c r="J490" s="657"/>
      <c r="K490" s="657"/>
      <c r="L490" s="657"/>
      <c r="M490" s="657"/>
      <c r="N490" s="657"/>
      <c r="O490" s="658"/>
      <c r="P490" s="656" t="s">
        <v>348</v>
      </c>
      <c r="Q490" s="654"/>
      <c r="R490" s="654"/>
      <c r="S490" s="654"/>
    </row>
    <row r="491" spans="1:19" ht="15" customHeight="1" x14ac:dyDescent="0.2">
      <c r="A491" s="654" t="s">
        <v>5</v>
      </c>
      <c r="B491" s="654" t="s">
        <v>355</v>
      </c>
      <c r="C491" s="654" t="s">
        <v>367</v>
      </c>
      <c r="D491" s="654" t="s">
        <v>4</v>
      </c>
      <c r="E491" s="654" t="s">
        <v>346</v>
      </c>
      <c r="F491" s="655" t="s">
        <v>366</v>
      </c>
      <c r="G491" s="656"/>
      <c r="H491" s="657"/>
      <c r="I491" s="657"/>
      <c r="J491" s="657"/>
      <c r="K491" s="657"/>
      <c r="L491" s="657"/>
      <c r="M491" s="657"/>
      <c r="N491" s="657"/>
      <c r="O491" s="658"/>
      <c r="P491" s="656" t="s">
        <v>348</v>
      </c>
      <c r="Q491" s="654"/>
      <c r="R491" s="654"/>
      <c r="S491" s="654"/>
    </row>
    <row r="492" spans="1:19" ht="15" customHeight="1" x14ac:dyDescent="0.2">
      <c r="A492" s="654" t="s">
        <v>5</v>
      </c>
      <c r="B492" s="654" t="s">
        <v>355</v>
      </c>
      <c r="C492" s="654" t="s">
        <v>354</v>
      </c>
      <c r="D492" s="654" t="s">
        <v>4</v>
      </c>
      <c r="E492" s="654" t="s">
        <v>346</v>
      </c>
      <c r="F492" s="655" t="s">
        <v>365</v>
      </c>
      <c r="G492" s="656"/>
      <c r="H492" s="657">
        <v>4000</v>
      </c>
      <c r="I492" s="657"/>
      <c r="J492" s="657"/>
      <c r="K492" s="657"/>
      <c r="L492" s="657"/>
      <c r="M492" s="657"/>
      <c r="N492" s="657"/>
      <c r="O492" s="658"/>
      <c r="P492" s="656" t="s">
        <v>348</v>
      </c>
      <c r="Q492" s="654"/>
      <c r="R492" s="654"/>
      <c r="S492" s="654"/>
    </row>
    <row r="493" spans="1:19" ht="15" customHeight="1" x14ac:dyDescent="0.2">
      <c r="A493" s="654" t="s">
        <v>5</v>
      </c>
      <c r="B493" s="654" t="s">
        <v>355</v>
      </c>
      <c r="C493" s="654" t="s">
        <v>354</v>
      </c>
      <c r="D493" s="654" t="s">
        <v>4</v>
      </c>
      <c r="E493" s="654" t="s">
        <v>346</v>
      </c>
      <c r="F493" s="655" t="s">
        <v>364</v>
      </c>
      <c r="G493" s="656"/>
      <c r="H493" s="657"/>
      <c r="I493" s="657"/>
      <c r="J493" s="657"/>
      <c r="K493" s="657"/>
      <c r="L493" s="657"/>
      <c r="M493" s="657"/>
      <c r="N493" s="657"/>
      <c r="O493" s="658"/>
      <c r="P493" s="656" t="s">
        <v>348</v>
      </c>
      <c r="Q493" s="654"/>
      <c r="R493" s="654"/>
      <c r="S493" s="654"/>
    </row>
    <row r="494" spans="1:19" ht="15" customHeight="1" x14ac:dyDescent="0.2">
      <c r="A494" s="654" t="s">
        <v>5</v>
      </c>
      <c r="B494" s="654" t="s">
        <v>355</v>
      </c>
      <c r="C494" s="654" t="s">
        <v>354</v>
      </c>
      <c r="D494" s="654" t="s">
        <v>4</v>
      </c>
      <c r="E494" s="654" t="s">
        <v>346</v>
      </c>
      <c r="F494" s="655" t="s">
        <v>363</v>
      </c>
      <c r="G494" s="656"/>
      <c r="H494" s="657"/>
      <c r="I494" s="657"/>
      <c r="J494" s="657"/>
      <c r="K494" s="657"/>
      <c r="L494" s="657"/>
      <c r="M494" s="657"/>
      <c r="N494" s="657"/>
      <c r="O494" s="658"/>
      <c r="P494" s="656"/>
      <c r="Q494" s="654" t="s">
        <v>356</v>
      </c>
      <c r="R494" s="654"/>
      <c r="S494" s="654"/>
    </row>
    <row r="495" spans="1:19" ht="15" customHeight="1" x14ac:dyDescent="0.2">
      <c r="A495" s="654" t="s">
        <v>5</v>
      </c>
      <c r="B495" s="654" t="s">
        <v>355</v>
      </c>
      <c r="C495" s="654" t="s">
        <v>354</v>
      </c>
      <c r="D495" s="654" t="s">
        <v>4</v>
      </c>
      <c r="E495" s="654" t="s">
        <v>346</v>
      </c>
      <c r="F495" s="655" t="s">
        <v>362</v>
      </c>
      <c r="G495" s="656"/>
      <c r="H495" s="657">
        <v>25000</v>
      </c>
      <c r="I495" s="657"/>
      <c r="J495" s="657"/>
      <c r="K495" s="657"/>
      <c r="L495" s="657"/>
      <c r="M495" s="657"/>
      <c r="N495" s="657"/>
      <c r="O495" s="658"/>
      <c r="P495" s="656" t="s">
        <v>348</v>
      </c>
      <c r="Q495" s="654"/>
      <c r="R495" s="654"/>
      <c r="S495" s="654"/>
    </row>
    <row r="496" spans="1:19" ht="15" customHeight="1" x14ac:dyDescent="0.2">
      <c r="A496" s="654" t="s">
        <v>5</v>
      </c>
      <c r="B496" s="654" t="s">
        <v>355</v>
      </c>
      <c r="C496" s="654" t="s">
        <v>354</v>
      </c>
      <c r="D496" s="654" t="s">
        <v>4</v>
      </c>
      <c r="E496" s="654" t="s">
        <v>346</v>
      </c>
      <c r="F496" s="655" t="s">
        <v>361</v>
      </c>
      <c r="G496" s="656"/>
      <c r="H496" s="657">
        <v>35000</v>
      </c>
      <c r="I496" s="657"/>
      <c r="J496" s="657"/>
      <c r="K496" s="657"/>
      <c r="L496" s="657"/>
      <c r="M496" s="657"/>
      <c r="N496" s="657"/>
      <c r="O496" s="658"/>
      <c r="P496" s="656" t="s">
        <v>348</v>
      </c>
      <c r="Q496" s="654"/>
      <c r="R496" s="654"/>
      <c r="S496" s="654"/>
    </row>
    <row r="497" spans="1:19" ht="15" customHeight="1" x14ac:dyDescent="0.2">
      <c r="A497" s="654" t="s">
        <v>5</v>
      </c>
      <c r="B497" s="654" t="s">
        <v>355</v>
      </c>
      <c r="C497" s="654" t="s">
        <v>354</v>
      </c>
      <c r="D497" s="654" t="s">
        <v>4</v>
      </c>
      <c r="E497" s="654" t="s">
        <v>346</v>
      </c>
      <c r="F497" s="655" t="s">
        <v>360</v>
      </c>
      <c r="G497" s="656"/>
      <c r="H497" s="657">
        <v>14000</v>
      </c>
      <c r="I497" s="657"/>
      <c r="J497" s="657"/>
      <c r="K497" s="657"/>
      <c r="L497" s="657"/>
      <c r="M497" s="657"/>
      <c r="N497" s="657"/>
      <c r="O497" s="658"/>
      <c r="P497" s="656" t="s">
        <v>348</v>
      </c>
      <c r="Q497" s="654"/>
      <c r="R497" s="654"/>
      <c r="S497" s="654"/>
    </row>
    <row r="498" spans="1:19" ht="15" customHeight="1" x14ac:dyDescent="0.2">
      <c r="A498" s="654" t="s">
        <v>5</v>
      </c>
      <c r="B498" s="654" t="s">
        <v>355</v>
      </c>
      <c r="C498" s="654" t="s">
        <v>354</v>
      </c>
      <c r="D498" s="654" t="s">
        <v>4</v>
      </c>
      <c r="E498" s="654" t="s">
        <v>346</v>
      </c>
      <c r="F498" s="655" t="s">
        <v>359</v>
      </c>
      <c r="G498" s="656"/>
      <c r="H498" s="657"/>
      <c r="I498" s="657"/>
      <c r="J498" s="657"/>
      <c r="K498" s="657"/>
      <c r="L498" s="657"/>
      <c r="M498" s="657"/>
      <c r="N498" s="657"/>
      <c r="O498" s="658"/>
      <c r="P498" s="656"/>
      <c r="Q498" s="654" t="s">
        <v>356</v>
      </c>
      <c r="R498" s="654"/>
      <c r="S498" s="654"/>
    </row>
    <row r="499" spans="1:19" ht="15" customHeight="1" x14ac:dyDescent="0.2">
      <c r="A499" s="654" t="s">
        <v>5</v>
      </c>
      <c r="B499" s="654" t="s">
        <v>355</v>
      </c>
      <c r="C499" s="654" t="s">
        <v>354</v>
      </c>
      <c r="D499" s="654" t="s">
        <v>4</v>
      </c>
      <c r="E499" s="654" t="s">
        <v>346</v>
      </c>
      <c r="F499" s="655" t="s">
        <v>358</v>
      </c>
      <c r="G499" s="656"/>
      <c r="H499" s="657">
        <v>6000</v>
      </c>
      <c r="I499" s="657"/>
      <c r="J499" s="657"/>
      <c r="K499" s="657"/>
      <c r="L499" s="657"/>
      <c r="M499" s="657"/>
      <c r="N499" s="657"/>
      <c r="O499" s="658"/>
      <c r="P499" s="656" t="s">
        <v>348</v>
      </c>
      <c r="Q499" s="654"/>
      <c r="R499" s="654"/>
      <c r="S499" s="654"/>
    </row>
    <row r="500" spans="1:19" ht="15" customHeight="1" x14ac:dyDescent="0.2">
      <c r="A500" s="654" t="s">
        <v>5</v>
      </c>
      <c r="B500" s="654" t="s">
        <v>355</v>
      </c>
      <c r="C500" s="654" t="s">
        <v>354</v>
      </c>
      <c r="D500" s="654" t="s">
        <v>4</v>
      </c>
      <c r="E500" s="654" t="s">
        <v>346</v>
      </c>
      <c r="F500" s="655" t="s">
        <v>357</v>
      </c>
      <c r="G500" s="656"/>
      <c r="H500" s="657"/>
      <c r="I500" s="657"/>
      <c r="J500" s="657"/>
      <c r="K500" s="657"/>
      <c r="L500" s="657"/>
      <c r="M500" s="657"/>
      <c r="N500" s="657"/>
      <c r="O500" s="658"/>
      <c r="P500" s="656"/>
      <c r="Q500" s="654" t="s">
        <v>356</v>
      </c>
      <c r="R500" s="654"/>
      <c r="S500" s="654"/>
    </row>
    <row r="501" spans="1:19" ht="15" customHeight="1" x14ac:dyDescent="0.2">
      <c r="A501" s="654" t="s">
        <v>5</v>
      </c>
      <c r="B501" s="654" t="s">
        <v>355</v>
      </c>
      <c r="C501" s="654" t="s">
        <v>354</v>
      </c>
      <c r="D501" s="654" t="s">
        <v>4</v>
      </c>
      <c r="E501" s="654" t="s">
        <v>346</v>
      </c>
      <c r="F501" s="655" t="s">
        <v>353</v>
      </c>
      <c r="G501" s="656"/>
      <c r="H501" s="657">
        <v>6000</v>
      </c>
      <c r="I501" s="657"/>
      <c r="J501" s="657"/>
      <c r="K501" s="657"/>
      <c r="L501" s="657"/>
      <c r="M501" s="657"/>
      <c r="N501" s="657"/>
      <c r="O501" s="658"/>
      <c r="P501" s="656" t="s">
        <v>348</v>
      </c>
      <c r="Q501" s="654"/>
      <c r="R501" s="654"/>
      <c r="S501" s="654"/>
    </row>
    <row r="502" spans="1:19" ht="15" customHeight="1" x14ac:dyDescent="0.2">
      <c r="A502" s="654" t="s">
        <v>37</v>
      </c>
      <c r="B502" s="654" t="s">
        <v>347</v>
      </c>
      <c r="C502" s="654" t="s">
        <v>347</v>
      </c>
      <c r="D502" s="654" t="s">
        <v>40</v>
      </c>
      <c r="E502" s="654" t="s">
        <v>346</v>
      </c>
      <c r="F502" s="655" t="s">
        <v>345</v>
      </c>
      <c r="G502" s="656" t="s">
        <v>344</v>
      </c>
      <c r="H502" s="657">
        <v>15000</v>
      </c>
      <c r="I502" s="657"/>
      <c r="J502" s="657"/>
      <c r="K502" s="657"/>
      <c r="L502" s="657"/>
      <c r="M502" s="657"/>
      <c r="N502" s="657"/>
      <c r="O502" s="658"/>
      <c r="P502" s="656"/>
      <c r="Q502" s="654"/>
      <c r="R502" s="654"/>
      <c r="S502" s="654"/>
    </row>
    <row r="511" spans="1:19" ht="15" customHeight="1" x14ac:dyDescent="0.2">
      <c r="O511" s="615"/>
    </row>
    <row r="512" spans="1:19" ht="15" customHeight="1" x14ac:dyDescent="0.2">
      <c r="O512" s="615"/>
    </row>
    <row r="513" spans="15:15" ht="15" customHeight="1" x14ac:dyDescent="0.2">
      <c r="O513" s="615"/>
    </row>
    <row r="514" spans="15:15" ht="15" customHeight="1" x14ac:dyDescent="0.2">
      <c r="O514" s="615"/>
    </row>
    <row r="515" spans="15:15" ht="15" customHeight="1" x14ac:dyDescent="0.2">
      <c r="O515" s="615"/>
    </row>
    <row r="516" spans="15:15" ht="15" customHeight="1" x14ac:dyDescent="0.2">
      <c r="O516" s="615"/>
    </row>
    <row r="517" spans="15:15" ht="15" customHeight="1" x14ac:dyDescent="0.2">
      <c r="O517" s="615"/>
    </row>
    <row r="518" spans="15:15" ht="15" customHeight="1" x14ac:dyDescent="0.2">
      <c r="O518" s="615"/>
    </row>
  </sheetData>
  <autoFilter ref="B1:WWA591"/>
  <sortState ref="B2:AD502">
    <sortCondition ref="B2:B502"/>
    <sortCondition ref="C2:C502"/>
    <sortCondition ref="D2:D502"/>
    <sortCondition ref="E2:E502"/>
  </sortState>
  <pageMargins left="0.74803149606299213" right="0.74803149606299213" top="0.98425196850393704" bottom="0.98425196850393704" header="0.51181102362204722" footer="0.51181102362204722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riepilogo</vt:lpstr>
      <vt:lpstr>Interventi strutturali</vt:lpstr>
      <vt:lpstr>attrezzature</vt:lpstr>
      <vt:lpstr>attrezzature!Area_stampa</vt:lpstr>
      <vt:lpstr>'Interventi strutturali'!Area_stampa</vt:lpstr>
      <vt:lpstr>attrezzature!Titoli_stampa</vt:lpstr>
      <vt:lpstr>'Interventi strutturali'!Titoli_stampa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farag</dc:creator>
  <cp:lastModifiedBy>farag</cp:lastModifiedBy>
  <cp:lastPrinted>2019-12-30T08:17:51Z</cp:lastPrinted>
  <dcterms:created xsi:type="dcterms:W3CDTF">2019-12-03T15:34:06Z</dcterms:created>
  <dcterms:modified xsi:type="dcterms:W3CDTF">2020-01-02T13:41:03Z</dcterms:modified>
</cp:coreProperties>
</file>